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Прил. 2" sheetId="1" r:id="rId1"/>
  </sheets>
  <definedNames>
    <definedName name="_xlnm.Print_Titles" localSheetId="0">'Прил. 2'!$9:$11</definedName>
    <definedName name="_xlnm.Print_Area" localSheetId="0">'Прил. 2'!$A$1:$O$212</definedName>
  </definedNames>
  <calcPr fullCalcOnLoad="1"/>
</workbook>
</file>

<file path=xl/sharedStrings.xml><?xml version="1.0" encoding="utf-8"?>
<sst xmlns="http://schemas.openxmlformats.org/spreadsheetml/2006/main" count="1809" uniqueCount="367">
  <si>
    <t>014</t>
  </si>
  <si>
    <t>30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</si>
  <si>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</si>
  <si>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</si>
  <si>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</si>
  <si>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</si>
  <si>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</si>
  <si>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</si>
  <si>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</si>
  <si>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</si>
  <si>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</si>
  <si>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</si>
  <si>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</si>
  <si>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</si>
  <si>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</si>
  <si>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</si>
  <si>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</si>
  <si>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</si>
  <si>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</si>
  <si>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</si>
  <si>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</si>
  <si>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</si>
  <si>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</si>
  <si>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</si>
  <si>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</si>
  <si>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</si>
  <si>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</si>
  <si>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</si>
  <si>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</si>
  <si>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</si>
  <si>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</si>
  <si>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</si>
  <si>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012</t>
  </si>
  <si>
    <t>Налог на доходы физических лиц</t>
  </si>
  <si>
    <t>020</t>
  </si>
  <si>
    <t>040</t>
  </si>
  <si>
    <t>03</t>
  </si>
  <si>
    <t xml:space="preserve">Единый налог на вмененный доход для отдельных видов деятельности </t>
  </si>
  <si>
    <t>05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</si>
  <si>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</si>
  <si>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</si>
  <si>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</si>
  <si>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08</t>
  </si>
  <si>
    <t>ГОСУДАРСТВЕННАЯ ПОШЛИНА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</si>
  <si>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</si>
  <si>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</si>
  <si>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</si>
  <si>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</si>
  <si>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</si>
  <si>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</si>
  <si>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050</t>
  </si>
  <si>
    <t>060</t>
  </si>
  <si>
    <t>140</t>
  </si>
  <si>
    <t>16</t>
  </si>
  <si>
    <t>ШТРАФЫ, САНКЦИИ, ВОЗМЕЩЕНИЕ УЩЕРБА</t>
  </si>
  <si>
    <t>991</t>
  </si>
  <si>
    <t>048</t>
  </si>
  <si>
    <t>Плата за выбросы загрязняющих веществ в атмосферный воздух стационарными объектами</t>
  </si>
  <si>
    <t>009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</si>
  <si>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</si>
  <si>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</si>
  <si>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030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</si>
  <si>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</si>
  <si>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</si>
  <si>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(руб.)</t>
  </si>
  <si>
    <t>9</t>
  </si>
  <si>
    <t>13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</si>
  <si>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</si>
  <si>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</si>
  <si>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</si>
  <si>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</si>
  <si>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</si>
  <si>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</si>
  <si>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40</t>
  </si>
  <si>
    <t>ДОХОДЫ ОТ ПРОДАЖИ МАТЕРИАЛЬНЫХ И НЕМАТЕРИАЛЬНЫХ АКТИВОВ</t>
  </si>
  <si>
    <t>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</si>
  <si>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</si>
  <si>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</si>
  <si>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</si>
  <si>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001</t>
  </si>
  <si>
    <t>999</t>
  </si>
  <si>
    <t>7456</t>
  </si>
  <si>
    <t>024</t>
  </si>
  <si>
    <t>7564</t>
  </si>
  <si>
    <t>7588</t>
  </si>
  <si>
    <t>7566</t>
  </si>
  <si>
    <t>7554</t>
  </si>
  <si>
    <t>7517</t>
  </si>
  <si>
    <t>7604</t>
  </si>
  <si>
    <t>7552</t>
  </si>
  <si>
    <t>7514</t>
  </si>
  <si>
    <t>7519</t>
  </si>
  <si>
    <t>7601</t>
  </si>
  <si>
    <t>7429</t>
  </si>
  <si>
    <t>7518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</si>
  <si>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</si>
  <si>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</si>
  <si>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</si>
  <si>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</si>
  <si>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7570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</si>
  <si>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</si>
  <si>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</si>
  <si>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</si>
  <si>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</si>
  <si>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районного</t>
  </si>
  <si>
    <t>Совета депутатов</t>
  </si>
  <si>
    <t>100</t>
  </si>
  <si>
    <t>7408</t>
  </si>
  <si>
    <t>7409</t>
  </si>
  <si>
    <t>15</t>
  </si>
  <si>
    <t>20</t>
  </si>
  <si>
    <t>29</t>
  </si>
  <si>
    <t>35</t>
  </si>
  <si>
    <t>118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</si>
  <si>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</si>
  <si>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</si>
  <si>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</si>
  <si>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</si>
  <si>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7649</t>
  </si>
  <si>
    <t>002</t>
  </si>
  <si>
    <t>Код классификации доходов бюджета</t>
  </si>
  <si>
    <t>Наименование кода классификации доходов бюджета</t>
  </si>
  <si>
    <t>код вида доходов бюджета</t>
  </si>
  <si>
    <t>код подвида доходов бюджета</t>
  </si>
  <si>
    <t>код группы подвида</t>
  </si>
  <si>
    <t>код аналитической группы подвида</t>
  </si>
  <si>
    <t>041</t>
  </si>
  <si>
    <t>Плата за размещение отходов производства</t>
  </si>
  <si>
    <t>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</si>
  <si>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</si>
  <si>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</si>
  <si>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</si>
  <si>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</si>
  <si>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</si>
  <si>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</si>
  <si>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</si>
  <si>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</si>
  <si>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</si>
  <si>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</si>
  <si>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</si>
  <si>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</si>
  <si>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</si>
  <si>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</si>
  <si>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Административные штрафы, установленные Кодексом Российской Федерации об административных правонарушениях</t>
  </si>
  <si>
    <t>063</t>
  </si>
  <si>
    <t>073</t>
  </si>
  <si>
    <t>080</t>
  </si>
  <si>
    <t>083</t>
  </si>
  <si>
    <t>200</t>
  </si>
  <si>
    <t>203</t>
  </si>
  <si>
    <t>143</t>
  </si>
  <si>
    <t>153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</si>
  <si>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</si>
  <si>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7488</t>
  </si>
  <si>
    <t>7587</t>
  </si>
  <si>
    <t>0289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</si>
  <si>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</si>
  <si>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</si>
  <si>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</si>
  <si>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</si>
  <si>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</si>
  <si>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241</t>
  </si>
  <si>
    <t>251</t>
  </si>
  <si>
    <t>261</t>
  </si>
  <si>
    <t>19</t>
  </si>
  <si>
    <t>25</t>
  </si>
  <si>
    <t>7563</t>
  </si>
  <si>
    <t>029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</si>
  <si>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</si>
  <si>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</si>
  <si>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</si>
  <si>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дотации бюджетам муниципальных районов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</si>
  <si>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</si>
  <si>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</si>
  <si>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</si>
  <si>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Налог, взимаемый в связи с применением патентной системы налогообложения</t>
  </si>
  <si>
    <t>04</t>
  </si>
  <si>
    <t>ДОХОДЫ ОТ ОКАЗАНИЯ ПЛАТНЫХ УСЛУГ И КОМПЕНСАЦИИ ЗАТРАТ ГОСУДАРСТВА</t>
  </si>
  <si>
    <t>Доходы от компенсации затрат государства</t>
  </si>
  <si>
    <t>130</t>
  </si>
  <si>
    <t>053</t>
  </si>
  <si>
    <t>190</t>
  </si>
  <si>
    <t>193</t>
  </si>
  <si>
    <t>1598</t>
  </si>
  <si>
    <t>169</t>
  </si>
  <si>
    <t>304</t>
  </si>
  <si>
    <t>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</t>
  </si>
  <si>
    <t>Субвенции бюджетам муниципальных районов на выполнение отдельных государственных полномочий по организации  мероприятий при осуществлении деятельности по обращению с животными без владельцев</t>
  </si>
  <si>
    <t>439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</si>
  <si>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</si>
  <si>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</si>
  <si>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065</t>
  </si>
  <si>
    <t>Налог, взимаемый в связи с применением патентной системы налогообложения, зачисляемый в бюджеты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</si>
  <si>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</si>
  <si>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</si>
  <si>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</si>
  <si>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</si>
  <si>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</si>
  <si>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</si>
  <si>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</si>
  <si>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</si>
  <si>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Приложение  2</t>
  </si>
  <si>
    <t>7607</t>
  </si>
  <si>
    <t>7413</t>
  </si>
  <si>
    <t>7846</t>
  </si>
  <si>
    <t>Доходы районного бюджета на 2024 год</t>
  </si>
  <si>
    <t>006</t>
  </si>
  <si>
    <t>031</t>
  </si>
  <si>
    <t>032</t>
  </si>
  <si>
    <t>Прочие субсидии</t>
  </si>
  <si>
    <t>Дотации бюджетам муниципальных районов на поддержку мер по обеспечению сбалансированности бюджетов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</si>
  <si>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</si>
  <si>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</si>
  <si>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</si>
  <si>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</si>
  <si>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</si>
  <si>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</si>
  <si>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</si>
  <si>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</si>
  <si>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</si>
  <si>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</si>
  <si>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</si>
  <si>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</si>
  <si>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</si>
  <si>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</si>
  <si>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</si>
  <si>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</si>
  <si>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</si>
  <si>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</si>
  <si>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дотации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</si>
  <si>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</si>
  <si>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</si>
  <si>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муниципальных районов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</si>
  <si>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Прочие субсидии бюджетам муниципальных районов на поддержку деятельности муниципальных молодежных центров</t>
  </si>
  <si>
    <t>Прочие субсидии бюджетам муниципальных районов на комплектование книжных фондов библиотек муниципальных образований Красноярского края</t>
  </si>
  <si>
    <t>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</t>
  </si>
  <si>
    <t>Субсидии бюджетам муниципальных районов на реализацию муниципальных программ развития субъектов малого и среднего предпринимательства</t>
  </si>
  <si>
    <t>Прочие 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</t>
  </si>
  <si>
    <t>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</si>
  <si>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</si>
  <si>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</si>
  <si>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</si>
  <si>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муниципальных районов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</si>
  <si>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Субвенции бюджетам муниципальных районов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</si>
  <si>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</si>
  <si>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бюджетам муниципальных районов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</si>
  <si>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 бюджетам муниципальных образований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</si>
  <si>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</si>
  <si>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</si>
  <si>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лет(в соответствии с Законом края от 24 декабря 2009 года № 9-4225), за счет средств краевого бюджета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</si>
  <si>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</si>
  <si>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поселений, входящим в состав муниципального района края (в соответствии с Законом края от 29 ноября 2005 года № 16-4081)</t>
  </si>
  <si>
    <t>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</si>
  <si>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районов на осуществление государственных полномочий по  обеспечению отдыха и оздоровления детей</t>
  </si>
  <si>
    <t>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</si>
  <si>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</si>
  <si>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</si>
  <si>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</si>
  <si>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по осуществлению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</si>
  <si>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</si>
  <si>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</si>
  <si>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2724</t>
  </si>
  <si>
    <t>Прочие дотации бюджетам муниципальных районов края на частичную компенсацию расходов на повышение оплаты труда отдельным категориям работников бюджетной сферы Красноярского края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</si>
  <si>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</si>
  <si>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</si>
  <si>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</si>
  <si>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</si>
  <si>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</si>
  <si>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государственную поддержку отрасли культуры (модернизация библиотек в части комплектования книжных фондов)</t>
  </si>
  <si>
    <t>Прочие субсидии бюджетам муниципальных районов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</si>
  <si>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7840</t>
  </si>
  <si>
    <t>45</t>
  </si>
  <si>
    <t>303</t>
  </si>
  <si>
    <t xml:space="preserve"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</si>
  <si>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49</t>
  </si>
  <si>
    <t>Прочие межбюджетные трансферты бюджетам муниципальных образований</t>
  </si>
  <si>
    <t>18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</si>
  <si>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</si>
  <si>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</si>
  <si>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</si>
  <si>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</si>
  <si>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</si>
  <si>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</si>
  <si>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</si>
  <si>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7412</t>
  </si>
  <si>
    <t>Иные межбюджетные трансферты бюджетам муниципальных районов на обеспечение первичных мер пожарной безопасности</t>
  </si>
  <si>
    <t>7418</t>
  </si>
  <si>
    <t>Иные межбюджетные трансферты бюджетам муниципальных районов на поддержку физкультурно-спортивных клубов по месту жительства</t>
  </si>
  <si>
    <t>7484</t>
  </si>
  <si>
    <t>Иные межбюджетные трансферты бюджетам муниципальных районов на создание (реконструкцию) и капитальный ремонт культурно-досуговых учреждений в сельской местности</t>
  </si>
  <si>
    <t>7508</t>
  </si>
  <si>
    <t>Иные межбюджетные трансферты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</t>
  </si>
  <si>
    <t>7555</t>
  </si>
  <si>
    <t>Иные межбюджетные трансферты бюджетам муниципальных районов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</si>
  <si>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7641</t>
  </si>
  <si>
    <t>Иные межбюджетные трансферты бюджетам муниципальных районов на осуществление расходов, направленных на реализацию мероприятий по поддержке местных инициатив</t>
  </si>
  <si>
    <t>7749</t>
  </si>
  <si>
    <t>Иные межбюджетные трансферты бюджетам муниципальных районов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</si>
  <si>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7845</t>
  </si>
  <si>
    <t>Иные межбюджетные трансферты бюджетам муниципальных районов на устройство плоскостных спортивных сооружений в сельской местности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</si>
  <si>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</si>
  <si>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</si>
  <si>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</si>
  <si>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</si>
  <si>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</si>
  <si>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</si>
  <si>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7745</t>
  </si>
  <si>
    <t>Иные межбюджетные трансферты бюджетам муниципальных районов на содействие развитию налогового потенциала</t>
  </si>
  <si>
    <t>7398</t>
  </si>
  <si>
    <t>Прочие субсидии бюджетам муниципальных районов на проведение мероприятий, направленных на обеспечение безопасного участия детей в дорожном движении</t>
  </si>
  <si>
    <t>7476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</si>
  <si>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</t>
  </si>
  <si>
    <t>7559</t>
  </si>
  <si>
    <t>Прочие субсидии бюджетам муниципальных районов края на проведение мероприятий по обеспечению антитеррористической защищенности объектов образования</t>
  </si>
  <si>
    <t>1034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</si>
  <si>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</si>
  <si>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7388</t>
  </si>
  <si>
    <t>Иные межбюджетные трансферты бюджетам муниципальных районов на поддержку самообложения граждан для решения вопросов местного значения</t>
  </si>
  <si>
    <t>7463</t>
  </si>
  <si>
    <t>Иные межбюджетные трансферты бюджетам муниципальных районов на обустройство мест (площадок) накопления отходов потребления и (или) приобретение контейнерного оборудования</t>
  </si>
  <si>
    <t>Прочие доходы от компенсации затрат государства</t>
  </si>
  <si>
    <t>990</t>
  </si>
  <si>
    <t>Прочие доходы от компенсации затрат бюджетов муниципальных районов</t>
  </si>
  <si>
    <t>995</t>
  </si>
  <si>
    <t>Всего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</si>
  <si>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</si>
  <si>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</si>
  <si>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188</t>
  </si>
  <si>
    <t>123</t>
  </si>
  <si>
    <t>093</t>
  </si>
  <si>
    <t>173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</si>
  <si>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</si>
  <si>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090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</si>
  <si>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</si>
  <si>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</si>
  <si>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</si>
  <si>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170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</si>
  <si>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</si>
  <si>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</si>
  <si>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</si>
  <si>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</si>
  <si>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042</t>
  </si>
  <si>
    <t>Плата за размещение твердых коммунальных отходов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</si>
  <si>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</si>
  <si>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0853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</si>
  <si>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</si>
  <si>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2722</t>
  </si>
  <si>
    <t xml:space="preserve">Доходы районного бюджета за  2022 год  </t>
  </si>
  <si>
    <t>Исполнено</t>
  </si>
  <si>
    <t>1011</t>
  </si>
  <si>
    <t>Резервный фонд Правительства Красноярского края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</si>
  <si>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 прошлых лет из бюджетов поселенийц</t>
  </si>
  <si>
    <t>7668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</si>
  <si>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</si>
  <si>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</si>
  <si>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</si>
  <si>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</si>
  <si>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17</t>
  </si>
  <si>
    <t>180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</si>
  <si>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</si>
  <si>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</si>
  <si>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</si>
  <si>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</si>
  <si>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09</t>
  </si>
  <si>
    <t>07</t>
  </si>
  <si>
    <t>Уточненные бюджетные назначения</t>
  </si>
  <si>
    <t xml:space="preserve">от 15.06.2023  № 26-190 р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</si>
</sst>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72" fontId="3" fillId="32" borderId="0" xfId="0" applyNumberFormat="1" applyFont="1" applyFill="1" applyAlignment="1">
      <alignment horizontal="right" vertical="center" wrapText="1"/>
    </xf>
    <xf numFmtId="4" fontId="2" fillId="32" borderId="10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vertical="top"/>
    </xf>
    <xf numFmtId="49" fontId="3" fillId="32" borderId="0" xfId="0" applyNumberFormat="1" applyFont="1" applyFill="1" applyAlignment="1">
      <alignment vertical="top"/>
    </xf>
    <xf numFmtId="0" fontId="3" fillId="32" borderId="0" xfId="0" applyNumberFormat="1" applyFont="1" applyFill="1" applyAlignment="1">
      <alignment vertical="top" wrapText="1"/>
    </xf>
    <xf numFmtId="2" fontId="3" fillId="32" borderId="0" xfId="0" applyNumberFormat="1" applyFont="1" applyFill="1" applyAlignment="1">
      <alignment horizontal="right" vertical="center"/>
    </xf>
    <xf numFmtId="172" fontId="3" fillId="32" borderId="0" xfId="0" applyNumberFormat="1" applyFont="1" applyFill="1" applyAlignment="1">
      <alignment horizontal="right" vertical="center"/>
    </xf>
    <xf numFmtId="172" fontId="3" fillId="32" borderId="0" xfId="0" applyNumberFormat="1" applyFont="1" applyFill="1" applyAlignment="1">
      <alignment vertical="center" wrapText="1"/>
    </xf>
    <xf numFmtId="0" fontId="2" fillId="32" borderId="0" xfId="0" applyFont="1" applyFill="1" applyAlignment="1" quotePrefix="1">
      <alignment vertical="top" wrapText="1"/>
    </xf>
    <xf numFmtId="49" fontId="2" fillId="32" borderId="0" xfId="0" applyNumberFormat="1" applyFont="1" applyFill="1" applyAlignment="1" quotePrefix="1">
      <alignment vertical="top" wrapText="1"/>
    </xf>
    <xf numFmtId="0" fontId="2" fillId="32" borderId="0" xfId="0" applyNumberFormat="1" applyFont="1" applyFill="1" applyAlignment="1" quotePrefix="1">
      <alignment vertical="top" wrapText="1"/>
    </xf>
    <xf numFmtId="2" fontId="2" fillId="32" borderId="0" xfId="0" applyNumberFormat="1" applyFont="1" applyFill="1" applyAlignment="1" quotePrefix="1">
      <alignment horizontal="right"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0" fontId="45" fillId="0" borderId="10" xfId="0" applyNumberFormat="1" applyFont="1" applyBorder="1" applyAlignment="1">
      <alignment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quotePrefix="1">
      <alignment horizontal="center" vertical="center" textRotation="90" wrapText="1"/>
    </xf>
    <xf numFmtId="49" fontId="46" fillId="0" borderId="10" xfId="0" applyNumberFormat="1" applyFont="1" applyFill="1" applyBorder="1" applyAlignment="1">
      <alignment horizontal="center" vertical="center" textRotation="90" wrapText="1"/>
    </xf>
    <xf numFmtId="0" fontId="45" fillId="32" borderId="10" xfId="0" applyFont="1" applyFill="1" applyBorder="1" applyAlignment="1">
      <alignment horizontal="center" vertical="center" wrapText="1"/>
    </xf>
    <xf numFmtId="49" fontId="45" fillId="32" borderId="10" xfId="62" applyNumberFormat="1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 applyProtection="1">
      <alignment horizontal="center" vertical="center"/>
      <protection locked="0"/>
    </xf>
    <xf numFmtId="0" fontId="46" fillId="32" borderId="10" xfId="0" applyNumberFormat="1" applyFont="1" applyFill="1" applyBorder="1" applyAlignment="1" applyProtection="1">
      <alignment vertical="center" wrapText="1"/>
      <protection locked="0"/>
    </xf>
    <xf numFmtId="49" fontId="45" fillId="32" borderId="10" xfId="0" applyNumberFormat="1" applyFont="1" applyFill="1" applyBorder="1" applyAlignment="1">
      <alignment horizontal="center" vertical="center"/>
    </xf>
    <xf numFmtId="49" fontId="45" fillId="32" borderId="10" xfId="0" applyNumberFormat="1" applyFont="1" applyFill="1" applyBorder="1" applyAlignment="1" applyProtection="1">
      <alignment horizontal="center" vertical="center"/>
      <protection locked="0"/>
    </xf>
    <xf numFmtId="0" fontId="45" fillId="32" borderId="10" xfId="0" applyNumberFormat="1" applyFont="1" applyFill="1" applyBorder="1" applyAlignment="1" applyProtection="1">
      <alignment vertical="center" wrapText="1"/>
      <protection locked="0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wrapText="1"/>
    </xf>
    <xf numFmtId="0" fontId="45" fillId="0" borderId="10" xfId="0" applyNumberFormat="1" applyFont="1" applyFill="1" applyBorder="1" applyAlignment="1">
      <alignment vertical="center" wrapText="1"/>
    </xf>
    <xf numFmtId="0" fontId="45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5" fillId="0" borderId="10" xfId="43" applyFont="1" applyBorder="1" applyAlignment="1" applyProtection="1">
      <alignment wrapText="1"/>
      <protection/>
    </xf>
    <xf numFmtId="0" fontId="45" fillId="0" borderId="10" xfId="0" applyFont="1" applyBorder="1" applyAlignment="1">
      <alignment vertical="center" wrapText="1"/>
    </xf>
    <xf numFmtId="0" fontId="45" fillId="0" borderId="10" xfId="0" applyNumberFormat="1" applyFont="1" applyBorder="1" applyAlignment="1">
      <alignment vertical="center" wrapText="1"/>
    </xf>
    <xf numFmtId="49" fontId="46" fillId="32" borderId="10" xfId="0" applyNumberFormat="1" applyFont="1" applyFill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 wrapText="1"/>
    </xf>
    <xf numFmtId="49" fontId="45" fillId="32" borderId="10" xfId="0" applyNumberFormat="1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horizontal="justify" vertical="center" wrapText="1"/>
    </xf>
    <xf numFmtId="2" fontId="45" fillId="0" borderId="10" xfId="0" applyNumberFormat="1" applyFont="1" applyFill="1" applyBorder="1" applyAlignment="1">
      <alignment vertical="center"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54" applyNumberFormat="1" applyFont="1" applyFill="1" applyBorder="1" applyAlignment="1">
      <alignment horizontal="left" vertical="top" wrapText="1"/>
      <protection/>
    </xf>
    <xf numFmtId="0" fontId="45" fillId="0" borderId="10" xfId="54" applyNumberFormat="1" applyFont="1" applyFill="1" applyBorder="1" applyAlignment="1">
      <alignment horizontal="left" vertical="center" wrapText="1"/>
      <protection/>
    </xf>
    <xf numFmtId="2" fontId="45" fillId="33" borderId="10" xfId="0" applyNumberFormat="1" applyFont="1" applyFill="1" applyBorder="1" applyAlignment="1">
      <alignment vertical="center" wrapText="1"/>
    </xf>
    <xf numFmtId="4" fontId="45" fillId="32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54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justify" vertical="center" wrapText="1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0" fontId="45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justify" vertical="center" wrapText="1"/>
    </xf>
    <xf numFmtId="0" fontId="3" fillId="0" borderId="10" xfId="54" applyNumberFormat="1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54" applyNumberFormat="1" applyFont="1" applyFill="1" applyBorder="1" applyAlignment="1">
      <alignment horizontal="left" vertical="top" wrapText="1"/>
      <protection/>
    </xf>
    <xf numFmtId="0" fontId="3" fillId="0" borderId="10" xfId="43" applyFont="1" applyBorder="1" applyAlignment="1" applyProtection="1">
      <alignment wrapText="1"/>
      <protection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vertical="center"/>
    </xf>
    <xf numFmtId="0" fontId="3" fillId="0" borderId="10" xfId="0" applyNumberFormat="1" applyFont="1" applyBorder="1" applyAlignment="1">
      <alignment wrapText="1"/>
    </xf>
    <xf numFmtId="0" fontId="47" fillId="0" borderId="11" xfId="33" applyNumberFormat="1" applyFont="1" applyFill="1" applyBorder="1" applyAlignment="1">
      <alignment horizontal="left" wrapText="1" readingOrder="1"/>
      <protection/>
    </xf>
    <xf numFmtId="0" fontId="48" fillId="0" borderId="11" xfId="33" applyNumberFormat="1" applyFont="1" applyFill="1" applyBorder="1" applyAlignment="1">
      <alignment horizontal="left" wrapText="1" readingOrder="1"/>
      <protection/>
    </xf>
    <xf numFmtId="4" fontId="2" fillId="33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Alignment="1">
      <alignment horizontal="center" vertical="center"/>
    </xf>
    <xf numFmtId="172" fontId="3" fillId="32" borderId="0" xfId="0" applyNumberFormat="1" applyFont="1" applyFill="1" applyAlignment="1">
      <alignment horizontal="center" vertical="center"/>
    </xf>
    <xf numFmtId="4" fontId="3" fillId="32" borderId="0" xfId="0" applyNumberFormat="1" applyFont="1" applyFill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172" fontId="3" fillId="32" borderId="0" xfId="0" applyNumberFormat="1" applyFont="1" applyFill="1" applyAlignment="1">
      <alignment horizontal="left" vertical="center" wrapText="1"/>
    </xf>
    <xf numFmtId="2" fontId="3" fillId="32" borderId="0" xfId="0" applyNumberFormat="1" applyFont="1" applyFill="1" applyAlignment="1">
      <alignment horizontal="left" vertical="center"/>
    </xf>
    <xf numFmtId="172" fontId="3" fillId="32" borderId="0" xfId="0" applyNumberFormat="1" applyFont="1" applyFill="1" applyBorder="1" applyAlignment="1">
      <alignment horizontal="left" vertical="center"/>
    </xf>
    <xf numFmtId="49" fontId="45" fillId="32" borderId="12" xfId="0" applyNumberFormat="1" applyFont="1" applyFill="1" applyBorder="1" applyAlignment="1">
      <alignment horizontal="center" vertical="center"/>
    </xf>
    <xf numFmtId="49" fontId="45" fillId="32" borderId="13" xfId="0" applyNumberFormat="1" applyFont="1" applyFill="1" applyBorder="1" applyAlignment="1">
      <alignment horizontal="center" vertical="center"/>
    </xf>
    <xf numFmtId="49" fontId="45" fillId="32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53FF8F440AC163A5F4FE404E21C8452920C5561381654083217633B6B821093ADF3A12D4005BFB47A670043B2BDCFC875FD95A43F6A5X639C" TargetMode="External" /><Relationship Id="rId2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3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4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5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6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7" Type="http://schemas.openxmlformats.org/officeDocument/2006/relationships/hyperlink" Target="consultantplus://offline/ref=0C6B27D202E2A01E460C4A0364CAFF196527AD01256C459A29071359468C22DA3B63B9684347340C9F17535EC39F0CF34E191298F5131BA0M6W0H" TargetMode="External" /><Relationship Id="rId8" Type="http://schemas.openxmlformats.org/officeDocument/2006/relationships/hyperlink" Target="consultantplus://offline/ref=0C6B27D202E2A01E460C4A0364CAFF196527AD01256C459A29071359468C22DA3B63B9684347340C9F17535EC39F0CF34E191298F5131BA0M6W0H" TargetMode="External" /><Relationship Id="rId9" Type="http://schemas.openxmlformats.org/officeDocument/2006/relationships/hyperlink" Target="consultantplus://offline/ref=0C6B27D202E2A01E460C4A0364CAFF196527AD01256C459A29071359468C22DA3B63B968434636019C17535EC39F0CF34E191298F5131BA0M6W0H" TargetMode="External" /><Relationship Id="rId10" Type="http://schemas.openxmlformats.org/officeDocument/2006/relationships/hyperlink" Target="consultantplus://offline/ref=0C6B27D202E2A01E460C4A0364CAFF196527AD01256C459A29071359468C22DA3B63B968434636019C17535EC39F0CF34E191298F5131BA0M6W0H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5"/>
  <sheetViews>
    <sheetView tabSelected="1" zoomScale="78" zoomScaleNormal="78" zoomScaleSheetLayoutView="78" workbookViewId="0" topLeftCell="A1">
      <selection activeCell="L4" sqref="L4:M4"/>
    </sheetView>
  </sheetViews>
  <sheetFormatPr defaultColWidth="9.00390625" defaultRowHeight="12.75"/>
  <cols>
    <col min="1" max="1" width="4.375" style="3" customWidth="1"/>
    <col min="2" max="2" width="5.00390625" style="4" customWidth="1"/>
    <col min="3" max="3" width="3.375" style="4" customWidth="1"/>
    <col min="4" max="4" width="3.75390625" style="4" customWidth="1"/>
    <col min="5" max="5" width="4.00390625" style="4" customWidth="1"/>
    <col min="6" max="6" width="4.375" style="4" customWidth="1"/>
    <col min="7" max="7" width="4.25390625" style="4" customWidth="1"/>
    <col min="8" max="8" width="6.00390625" style="4" customWidth="1"/>
    <col min="9" max="9" width="6.25390625" style="4" customWidth="1"/>
    <col min="10" max="10" width="58.25390625" style="5" customWidth="1"/>
    <col min="11" max="11" width="22.25390625" style="6" customWidth="1"/>
    <col min="12" max="12" width="27.25390625" style="7" customWidth="1"/>
    <col min="13" max="13" width="16.875" style="7" hidden="1" customWidth="1"/>
    <col min="14" max="14" width="0" style="13" hidden="1" customWidth="1"/>
    <col min="15" max="15" width="0.875" style="13" customWidth="1"/>
    <col min="16" max="16" width="14.375" style="13" customWidth="1"/>
    <col min="17" max="16384" width="9.125" style="13" customWidth="1"/>
  </cols>
  <sheetData>
    <row r="1" spans="12:13" ht="15.75">
      <c r="L1" s="98" t="s">
        <v>201</v>
      </c>
      <c r="M1" s="98"/>
    </row>
    <row r="2" spans="12:13" ht="15.75">
      <c r="L2" s="99" t="s">
        <v>104</v>
      </c>
      <c r="M2" s="99"/>
    </row>
    <row r="3" spans="12:13" ht="15.75">
      <c r="L3" s="97" t="s">
        <v>105</v>
      </c>
      <c r="M3" s="97"/>
    </row>
    <row r="4" spans="12:13" ht="15.75">
      <c r="L4" s="97" t="s">
        <v>366</v>
      </c>
      <c r="M4" s="97"/>
    </row>
    <row r="5" spans="11:13" ht="18.75" customHeight="1">
      <c r="K5" s="8"/>
      <c r="L5" s="97"/>
      <c r="M5" s="97"/>
    </row>
    <row r="6" ht="2.25" customHeight="1"/>
    <row r="7" spans="1:13" s="14" customFormat="1" ht="18.75" customHeight="1">
      <c r="A7" s="103" t="s">
        <v>347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 s="14" customFormat="1" ht="15.75">
      <c r="A8" s="9"/>
      <c r="B8" s="10"/>
      <c r="C8" s="10"/>
      <c r="D8" s="10"/>
      <c r="E8" s="10"/>
      <c r="F8" s="10"/>
      <c r="G8" s="10"/>
      <c r="H8" s="10"/>
      <c r="I8" s="10"/>
      <c r="J8" s="11"/>
      <c r="K8" s="12"/>
      <c r="L8" s="1" t="s">
        <v>64</v>
      </c>
      <c r="M8" s="1" t="s">
        <v>64</v>
      </c>
    </row>
    <row r="9" spans="1:13" s="14" customFormat="1" ht="15.75" customHeight="1">
      <c r="A9" s="105" t="s">
        <v>9</v>
      </c>
      <c r="B9" s="96" t="s">
        <v>120</v>
      </c>
      <c r="C9" s="96"/>
      <c r="D9" s="96"/>
      <c r="E9" s="96"/>
      <c r="F9" s="96"/>
      <c r="G9" s="96"/>
      <c r="H9" s="96"/>
      <c r="I9" s="96"/>
      <c r="J9" s="106" t="s">
        <v>121</v>
      </c>
      <c r="K9" s="104" t="s">
        <v>365</v>
      </c>
      <c r="L9" s="104" t="s">
        <v>348</v>
      </c>
      <c r="M9" s="104" t="s">
        <v>205</v>
      </c>
    </row>
    <row r="10" spans="1:13" s="14" customFormat="1" ht="30" customHeight="1">
      <c r="A10" s="105"/>
      <c r="B10" s="107" t="s">
        <v>10</v>
      </c>
      <c r="C10" s="96" t="s">
        <v>122</v>
      </c>
      <c r="D10" s="96"/>
      <c r="E10" s="96"/>
      <c r="F10" s="96"/>
      <c r="G10" s="96"/>
      <c r="H10" s="16" t="s">
        <v>123</v>
      </c>
      <c r="I10" s="16"/>
      <c r="J10" s="106"/>
      <c r="K10" s="104"/>
      <c r="L10" s="104"/>
      <c r="M10" s="104"/>
    </row>
    <row r="11" spans="1:13" s="14" customFormat="1" ht="123" customHeight="1">
      <c r="A11" s="105"/>
      <c r="B11" s="107"/>
      <c r="C11" s="17" t="s">
        <v>5</v>
      </c>
      <c r="D11" s="17" t="s">
        <v>6</v>
      </c>
      <c r="E11" s="17" t="s">
        <v>7</v>
      </c>
      <c r="F11" s="17" t="s">
        <v>8</v>
      </c>
      <c r="G11" s="18" t="s">
        <v>11</v>
      </c>
      <c r="H11" s="18" t="s">
        <v>124</v>
      </c>
      <c r="I11" s="18" t="s">
        <v>125</v>
      </c>
      <c r="J11" s="106"/>
      <c r="K11" s="104"/>
      <c r="L11" s="104"/>
      <c r="M11" s="104"/>
    </row>
    <row r="12" spans="1:14" ht="15.75">
      <c r="A12" s="19">
        <v>1</v>
      </c>
      <c r="B12" s="20" t="s">
        <v>13</v>
      </c>
      <c r="C12" s="20" t="s">
        <v>14</v>
      </c>
      <c r="D12" s="20" t="s">
        <v>15</v>
      </c>
      <c r="E12" s="20" t="s">
        <v>16</v>
      </c>
      <c r="F12" s="20" t="s">
        <v>17</v>
      </c>
      <c r="G12" s="20" t="s">
        <v>18</v>
      </c>
      <c r="H12" s="20" t="s">
        <v>19</v>
      </c>
      <c r="I12" s="20" t="s">
        <v>65</v>
      </c>
      <c r="J12" s="20" t="s">
        <v>4</v>
      </c>
      <c r="K12" s="20" t="s">
        <v>45</v>
      </c>
      <c r="L12" s="20" t="s">
        <v>47</v>
      </c>
      <c r="M12" s="20" t="s">
        <v>66</v>
      </c>
      <c r="N12" s="2" t="e">
        <f>N13+N32+N43+N48+N54+#REF!+N65+#REF!+#REF!</f>
        <v>#REF!</v>
      </c>
    </row>
    <row r="13" spans="1:16" ht="21" customHeight="1">
      <c r="A13" s="21">
        <v>1</v>
      </c>
      <c r="B13" s="22" t="s">
        <v>20</v>
      </c>
      <c r="C13" s="22" t="s">
        <v>12</v>
      </c>
      <c r="D13" s="22" t="s">
        <v>21</v>
      </c>
      <c r="E13" s="22" t="s">
        <v>21</v>
      </c>
      <c r="F13" s="22" t="s">
        <v>20</v>
      </c>
      <c r="G13" s="23" t="s">
        <v>21</v>
      </c>
      <c r="H13" s="22" t="s">
        <v>22</v>
      </c>
      <c r="I13" s="22" t="s">
        <v>20</v>
      </c>
      <c r="J13" s="24" t="s">
        <v>23</v>
      </c>
      <c r="K13" s="82">
        <f>K14+K24+K34+K46+K49+K53+K61+K68+K76+K85+K120</f>
        <v>132408911.87</v>
      </c>
      <c r="L13" s="82">
        <f>L14+L24+L34+L46+L49+L53+L61+L68+L76+L85+L120</f>
        <v>140262473.11999995</v>
      </c>
      <c r="M13" s="82">
        <f>M14+M24+M34+M46+M53+M61+M68+M76+M85</f>
        <v>121999981</v>
      </c>
      <c r="N13" s="83"/>
      <c r="O13" s="83"/>
      <c r="P13" s="84"/>
    </row>
    <row r="14" spans="1:16" ht="23.25" customHeight="1">
      <c r="A14" s="21">
        <v>2</v>
      </c>
      <c r="B14" s="22" t="s">
        <v>24</v>
      </c>
      <c r="C14" s="22" t="s">
        <v>12</v>
      </c>
      <c r="D14" s="22" t="s">
        <v>25</v>
      </c>
      <c r="E14" s="22" t="s">
        <v>21</v>
      </c>
      <c r="F14" s="22" t="s">
        <v>20</v>
      </c>
      <c r="G14" s="23" t="s">
        <v>21</v>
      </c>
      <c r="H14" s="22" t="s">
        <v>22</v>
      </c>
      <c r="I14" s="22" t="s">
        <v>20</v>
      </c>
      <c r="J14" s="24" t="s">
        <v>26</v>
      </c>
      <c r="K14" s="82">
        <f>K15+K18</f>
        <v>82139599.44</v>
      </c>
      <c r="L14" s="82">
        <f>L15+L18</f>
        <v>84993286.18999998</v>
      </c>
      <c r="M14" s="82">
        <f>M15+M18</f>
        <v>68708040</v>
      </c>
      <c r="N14" s="83"/>
      <c r="O14" s="83"/>
      <c r="P14" s="83"/>
    </row>
    <row r="15" spans="1:16" ht="26.25" customHeight="1">
      <c r="A15" s="21">
        <v>3</v>
      </c>
      <c r="B15" s="22" t="s">
        <v>24</v>
      </c>
      <c r="C15" s="22" t="s">
        <v>12</v>
      </c>
      <c r="D15" s="22" t="s">
        <v>25</v>
      </c>
      <c r="E15" s="22" t="s">
        <v>25</v>
      </c>
      <c r="F15" s="22" t="s">
        <v>20</v>
      </c>
      <c r="G15" s="23" t="s">
        <v>21</v>
      </c>
      <c r="H15" s="22" t="s">
        <v>22</v>
      </c>
      <c r="I15" s="22" t="s">
        <v>27</v>
      </c>
      <c r="J15" s="24" t="s">
        <v>28</v>
      </c>
      <c r="K15" s="82">
        <f aca="true" t="shared" si="0" ref="K15:M16">K16</f>
        <v>16085269.44</v>
      </c>
      <c r="L15" s="82">
        <f t="shared" si="0"/>
        <v>16108315.6</v>
      </c>
      <c r="M15" s="82">
        <f t="shared" si="0"/>
        <v>4989200</v>
      </c>
      <c r="N15" s="83"/>
      <c r="O15" s="83"/>
      <c r="P15" s="83"/>
    </row>
    <row r="16" spans="1:16" ht="56.25" customHeight="1">
      <c r="A16" s="21">
        <v>4</v>
      </c>
      <c r="B16" s="25" t="s">
        <v>24</v>
      </c>
      <c r="C16" s="25" t="s">
        <v>12</v>
      </c>
      <c r="D16" s="25" t="s">
        <v>25</v>
      </c>
      <c r="E16" s="25" t="s">
        <v>25</v>
      </c>
      <c r="F16" s="25" t="s">
        <v>29</v>
      </c>
      <c r="G16" s="26" t="s">
        <v>21</v>
      </c>
      <c r="H16" s="25" t="s">
        <v>22</v>
      </c>
      <c r="I16" s="25" t="s">
        <v>27</v>
      </c>
      <c r="J16" s="27" t="s">
        <v>30</v>
      </c>
      <c r="K16" s="85">
        <f t="shared" si="0"/>
        <v>16085269.44</v>
      </c>
      <c r="L16" s="85">
        <f t="shared" si="0"/>
        <v>16108315.6</v>
      </c>
      <c r="M16" s="85">
        <f t="shared" si="0"/>
        <v>4989200</v>
      </c>
      <c r="N16" s="83"/>
      <c r="O16" s="83"/>
      <c r="P16" s="83"/>
    </row>
    <row r="17" spans="1:16" ht="54" customHeight="1">
      <c r="A17" s="21">
        <v>5</v>
      </c>
      <c r="B17" s="25" t="s">
        <v>24</v>
      </c>
      <c r="C17" s="25" t="s">
        <v>12</v>
      </c>
      <c r="D17" s="25" t="s">
        <v>25</v>
      </c>
      <c r="E17" s="25" t="s">
        <v>25</v>
      </c>
      <c r="F17" s="25" t="s">
        <v>32</v>
      </c>
      <c r="G17" s="26" t="s">
        <v>31</v>
      </c>
      <c r="H17" s="25" t="s">
        <v>22</v>
      </c>
      <c r="I17" s="25" t="s">
        <v>27</v>
      </c>
      <c r="J17" s="28" t="s">
        <v>168</v>
      </c>
      <c r="K17" s="85">
        <v>16085269.44</v>
      </c>
      <c r="L17" s="85">
        <v>16108315.6</v>
      </c>
      <c r="M17" s="85">
        <v>4989200</v>
      </c>
      <c r="N17" s="83"/>
      <c r="O17" s="83"/>
      <c r="P17" s="83"/>
    </row>
    <row r="18" spans="1:16" ht="27" customHeight="1">
      <c r="A18" s="21">
        <v>6</v>
      </c>
      <c r="B18" s="22" t="s">
        <v>24</v>
      </c>
      <c r="C18" s="22" t="s">
        <v>12</v>
      </c>
      <c r="D18" s="22" t="s">
        <v>25</v>
      </c>
      <c r="E18" s="22" t="s">
        <v>31</v>
      </c>
      <c r="F18" s="22" t="s">
        <v>20</v>
      </c>
      <c r="G18" s="23" t="s">
        <v>25</v>
      </c>
      <c r="H18" s="22" t="s">
        <v>22</v>
      </c>
      <c r="I18" s="22" t="s">
        <v>27</v>
      </c>
      <c r="J18" s="24" t="s">
        <v>33</v>
      </c>
      <c r="K18" s="82">
        <f>K20+K19+K21+K22+K23</f>
        <v>66054330</v>
      </c>
      <c r="L18" s="82">
        <f>L20+L19+L21+L22+L23</f>
        <v>68884970.58999999</v>
      </c>
      <c r="M18" s="82">
        <f>M20+M19+M21+M22+M23</f>
        <v>63718840</v>
      </c>
      <c r="N18" s="83"/>
      <c r="O18" s="83"/>
      <c r="P18" s="83"/>
    </row>
    <row r="19" spans="1:16" ht="87.75" customHeight="1">
      <c r="A19" s="21">
        <v>7</v>
      </c>
      <c r="B19" s="25" t="s">
        <v>24</v>
      </c>
      <c r="C19" s="25" t="s">
        <v>12</v>
      </c>
      <c r="D19" s="25" t="s">
        <v>25</v>
      </c>
      <c r="E19" s="25" t="s">
        <v>31</v>
      </c>
      <c r="F19" s="25" t="s">
        <v>29</v>
      </c>
      <c r="G19" s="26" t="s">
        <v>25</v>
      </c>
      <c r="H19" s="25" t="s">
        <v>22</v>
      </c>
      <c r="I19" s="25" t="s">
        <v>27</v>
      </c>
      <c r="J19" s="29" t="s">
        <v>197</v>
      </c>
      <c r="K19" s="85">
        <v>64991000</v>
      </c>
      <c r="L19" s="85">
        <v>67751561.63</v>
      </c>
      <c r="M19" s="85">
        <v>63389940</v>
      </c>
      <c r="N19" s="83"/>
      <c r="O19" s="83"/>
      <c r="P19" s="83"/>
    </row>
    <row r="20" spans="1:16" ht="135.75" customHeight="1">
      <c r="A20" s="21">
        <v>8</v>
      </c>
      <c r="B20" s="25" t="s">
        <v>24</v>
      </c>
      <c r="C20" s="25" t="s">
        <v>12</v>
      </c>
      <c r="D20" s="25" t="s">
        <v>25</v>
      </c>
      <c r="E20" s="25" t="s">
        <v>31</v>
      </c>
      <c r="F20" s="25" t="s">
        <v>34</v>
      </c>
      <c r="G20" s="26" t="s">
        <v>25</v>
      </c>
      <c r="H20" s="25" t="s">
        <v>22</v>
      </c>
      <c r="I20" s="25" t="s">
        <v>27</v>
      </c>
      <c r="J20" s="29" t="s">
        <v>39</v>
      </c>
      <c r="K20" s="85">
        <v>285100</v>
      </c>
      <c r="L20" s="85">
        <v>305135.44</v>
      </c>
      <c r="M20" s="85">
        <v>127100</v>
      </c>
      <c r="N20" s="83"/>
      <c r="O20" s="83"/>
      <c r="P20" s="83"/>
    </row>
    <row r="21" spans="1:16" ht="68.25" customHeight="1">
      <c r="A21" s="21">
        <v>9</v>
      </c>
      <c r="B21" s="25" t="s">
        <v>24</v>
      </c>
      <c r="C21" s="25" t="s">
        <v>12</v>
      </c>
      <c r="D21" s="25" t="s">
        <v>25</v>
      </c>
      <c r="E21" s="25" t="s">
        <v>31</v>
      </c>
      <c r="F21" s="25" t="s">
        <v>61</v>
      </c>
      <c r="G21" s="26" t="s">
        <v>25</v>
      </c>
      <c r="H21" s="25" t="s">
        <v>22</v>
      </c>
      <c r="I21" s="25" t="s">
        <v>27</v>
      </c>
      <c r="J21" s="29" t="s">
        <v>172</v>
      </c>
      <c r="K21" s="85">
        <v>478900</v>
      </c>
      <c r="L21" s="85">
        <v>510607.66</v>
      </c>
      <c r="M21" s="85">
        <v>79400</v>
      </c>
      <c r="N21" s="83"/>
      <c r="O21" s="83"/>
      <c r="P21" s="83"/>
    </row>
    <row r="22" spans="1:16" ht="96" customHeight="1">
      <c r="A22" s="21">
        <v>10</v>
      </c>
      <c r="B22" s="25" t="s">
        <v>24</v>
      </c>
      <c r="C22" s="25" t="s">
        <v>12</v>
      </c>
      <c r="D22" s="25" t="s">
        <v>25</v>
      </c>
      <c r="E22" s="25" t="s">
        <v>31</v>
      </c>
      <c r="F22" s="25" t="s">
        <v>35</v>
      </c>
      <c r="G22" s="26" t="s">
        <v>25</v>
      </c>
      <c r="H22" s="25" t="s">
        <v>22</v>
      </c>
      <c r="I22" s="25" t="s">
        <v>27</v>
      </c>
      <c r="J22" s="37" t="s">
        <v>169</v>
      </c>
      <c r="K22" s="85">
        <v>298700</v>
      </c>
      <c r="L22" s="85">
        <v>317038.65</v>
      </c>
      <c r="M22" s="85">
        <v>122400</v>
      </c>
      <c r="N22" s="83"/>
      <c r="O22" s="83"/>
      <c r="P22" s="83"/>
    </row>
    <row r="23" spans="1:16" ht="111.75" customHeight="1">
      <c r="A23" s="21">
        <v>11</v>
      </c>
      <c r="B23" s="25" t="s">
        <v>24</v>
      </c>
      <c r="C23" s="25" t="s">
        <v>12</v>
      </c>
      <c r="D23" s="25" t="s">
        <v>25</v>
      </c>
      <c r="E23" s="25" t="s">
        <v>31</v>
      </c>
      <c r="F23" s="25" t="s">
        <v>146</v>
      </c>
      <c r="G23" s="26" t="s">
        <v>25</v>
      </c>
      <c r="H23" s="25" t="s">
        <v>22</v>
      </c>
      <c r="I23" s="25" t="s">
        <v>27</v>
      </c>
      <c r="J23" s="51" t="s">
        <v>343</v>
      </c>
      <c r="K23" s="85">
        <v>630</v>
      </c>
      <c r="L23" s="85">
        <v>627.21</v>
      </c>
      <c r="M23" s="85">
        <v>0</v>
      </c>
      <c r="N23" s="83"/>
      <c r="O23" s="83"/>
      <c r="P23" s="83"/>
    </row>
    <row r="24" spans="1:16" ht="47.25">
      <c r="A24" s="21">
        <v>12</v>
      </c>
      <c r="B24" s="22" t="s">
        <v>20</v>
      </c>
      <c r="C24" s="22" t="s">
        <v>12</v>
      </c>
      <c r="D24" s="22" t="s">
        <v>36</v>
      </c>
      <c r="E24" s="22" t="s">
        <v>21</v>
      </c>
      <c r="F24" s="22" t="s">
        <v>20</v>
      </c>
      <c r="G24" s="23" t="s">
        <v>21</v>
      </c>
      <c r="H24" s="22" t="s">
        <v>22</v>
      </c>
      <c r="I24" s="22" t="s">
        <v>20</v>
      </c>
      <c r="J24" s="30" t="s">
        <v>67</v>
      </c>
      <c r="K24" s="86">
        <f>K25</f>
        <v>56400</v>
      </c>
      <c r="L24" s="86">
        <f>L25</f>
        <v>65169.85</v>
      </c>
      <c r="M24" s="86">
        <f>M25</f>
        <v>59300</v>
      </c>
      <c r="N24" s="83"/>
      <c r="O24" s="83"/>
      <c r="P24" s="83"/>
    </row>
    <row r="25" spans="1:16" ht="56.25" customHeight="1">
      <c r="A25" s="21">
        <v>13</v>
      </c>
      <c r="B25" s="25" t="s">
        <v>106</v>
      </c>
      <c r="C25" s="25" t="s">
        <v>12</v>
      </c>
      <c r="D25" s="25" t="s">
        <v>36</v>
      </c>
      <c r="E25" s="25" t="s">
        <v>31</v>
      </c>
      <c r="F25" s="25" t="s">
        <v>20</v>
      </c>
      <c r="G25" s="26" t="s">
        <v>25</v>
      </c>
      <c r="H25" s="25" t="s">
        <v>22</v>
      </c>
      <c r="I25" s="25" t="s">
        <v>27</v>
      </c>
      <c r="J25" s="30" t="s">
        <v>68</v>
      </c>
      <c r="K25" s="87">
        <f>K26+K28+K30+K32</f>
        <v>56400</v>
      </c>
      <c r="L25" s="87">
        <f>L26+L28+L30+L32</f>
        <v>65169.85</v>
      </c>
      <c r="M25" s="87">
        <f>M26+M28+M30+M32</f>
        <v>59300</v>
      </c>
      <c r="N25" s="83"/>
      <c r="O25" s="83"/>
      <c r="P25" s="83"/>
    </row>
    <row r="26" spans="1:16" ht="93.75" customHeight="1">
      <c r="A26" s="21">
        <v>14</v>
      </c>
      <c r="B26" s="25" t="s">
        <v>106</v>
      </c>
      <c r="C26" s="25" t="s">
        <v>12</v>
      </c>
      <c r="D26" s="25" t="s">
        <v>36</v>
      </c>
      <c r="E26" s="25" t="s">
        <v>31</v>
      </c>
      <c r="F26" s="25" t="s">
        <v>69</v>
      </c>
      <c r="G26" s="26" t="s">
        <v>25</v>
      </c>
      <c r="H26" s="25" t="s">
        <v>22</v>
      </c>
      <c r="I26" s="25" t="s">
        <v>27</v>
      </c>
      <c r="J26" s="28" t="s">
        <v>100</v>
      </c>
      <c r="K26" s="85">
        <f>K27</f>
        <v>25500</v>
      </c>
      <c r="L26" s="85">
        <f>L27</f>
        <v>32670.12</v>
      </c>
      <c r="M26" s="85">
        <f>M27</f>
        <v>26100</v>
      </c>
      <c r="N26" s="83"/>
      <c r="O26" s="83"/>
      <c r="P26" s="83"/>
    </row>
    <row r="27" spans="1:16" ht="129" customHeight="1">
      <c r="A27" s="21">
        <v>15</v>
      </c>
      <c r="B27" s="25" t="s">
        <v>106</v>
      </c>
      <c r="C27" s="25" t="s">
        <v>12</v>
      </c>
      <c r="D27" s="25" t="s">
        <v>36</v>
      </c>
      <c r="E27" s="25" t="s">
        <v>31</v>
      </c>
      <c r="F27" s="25" t="s">
        <v>160</v>
      </c>
      <c r="G27" s="26" t="s">
        <v>25</v>
      </c>
      <c r="H27" s="25" t="s">
        <v>22</v>
      </c>
      <c r="I27" s="25" t="s">
        <v>27</v>
      </c>
      <c r="J27" s="31" t="s">
        <v>156</v>
      </c>
      <c r="K27" s="85">
        <v>25500</v>
      </c>
      <c r="L27" s="85">
        <v>32670.12</v>
      </c>
      <c r="M27" s="85">
        <v>26100</v>
      </c>
      <c r="N27" s="83"/>
      <c r="O27" s="83"/>
      <c r="P27" s="83"/>
    </row>
    <row r="28" spans="1:16" ht="105" customHeight="1">
      <c r="A28" s="21">
        <v>16</v>
      </c>
      <c r="B28" s="25" t="s">
        <v>106</v>
      </c>
      <c r="C28" s="25" t="s">
        <v>12</v>
      </c>
      <c r="D28" s="25" t="s">
        <v>36</v>
      </c>
      <c r="E28" s="25" t="s">
        <v>31</v>
      </c>
      <c r="F28" s="25" t="s">
        <v>70</v>
      </c>
      <c r="G28" s="26" t="s">
        <v>25</v>
      </c>
      <c r="H28" s="25" t="s">
        <v>22</v>
      </c>
      <c r="I28" s="25" t="s">
        <v>27</v>
      </c>
      <c r="J28" s="32" t="s">
        <v>101</v>
      </c>
      <c r="K28" s="85">
        <f>K29</f>
        <v>100</v>
      </c>
      <c r="L28" s="85">
        <f>L29</f>
        <v>176.46</v>
      </c>
      <c r="M28" s="85">
        <f>M29</f>
        <v>200</v>
      </c>
      <c r="N28" s="83"/>
      <c r="O28" s="83"/>
      <c r="P28" s="83"/>
    </row>
    <row r="29" spans="1:16" ht="145.5" customHeight="1">
      <c r="A29" s="21">
        <v>17</v>
      </c>
      <c r="B29" s="25" t="s">
        <v>106</v>
      </c>
      <c r="C29" s="25" t="s">
        <v>12</v>
      </c>
      <c r="D29" s="25" t="s">
        <v>36</v>
      </c>
      <c r="E29" s="25" t="s">
        <v>31</v>
      </c>
      <c r="F29" s="25" t="s">
        <v>161</v>
      </c>
      <c r="G29" s="26" t="s">
        <v>25</v>
      </c>
      <c r="H29" s="25" t="s">
        <v>22</v>
      </c>
      <c r="I29" s="25" t="s">
        <v>27</v>
      </c>
      <c r="J29" s="28" t="s">
        <v>157</v>
      </c>
      <c r="K29" s="85">
        <v>100</v>
      </c>
      <c r="L29" s="85">
        <v>176.46</v>
      </c>
      <c r="M29" s="85">
        <v>200</v>
      </c>
      <c r="N29" s="83"/>
      <c r="O29" s="83"/>
      <c r="P29" s="83"/>
    </row>
    <row r="30" spans="1:16" ht="96" customHeight="1">
      <c r="A30" s="21">
        <v>18</v>
      </c>
      <c r="B30" s="25" t="s">
        <v>106</v>
      </c>
      <c r="C30" s="25" t="s">
        <v>12</v>
      </c>
      <c r="D30" s="25" t="s">
        <v>36</v>
      </c>
      <c r="E30" s="25" t="s">
        <v>31</v>
      </c>
      <c r="F30" s="25" t="s">
        <v>71</v>
      </c>
      <c r="G30" s="26" t="s">
        <v>25</v>
      </c>
      <c r="H30" s="25" t="s">
        <v>22</v>
      </c>
      <c r="I30" s="25" t="s">
        <v>27</v>
      </c>
      <c r="J30" s="32" t="s">
        <v>102</v>
      </c>
      <c r="K30" s="85">
        <f>K31</f>
        <v>34000</v>
      </c>
      <c r="L30" s="85">
        <f>L31</f>
        <v>36071.5</v>
      </c>
      <c r="M30" s="85">
        <f>M31</f>
        <v>36400</v>
      </c>
      <c r="N30" s="83"/>
      <c r="O30" s="83"/>
      <c r="P30" s="83"/>
    </row>
    <row r="31" spans="1:16" ht="143.25" customHeight="1">
      <c r="A31" s="21">
        <v>19</v>
      </c>
      <c r="B31" s="25" t="s">
        <v>106</v>
      </c>
      <c r="C31" s="25" t="s">
        <v>12</v>
      </c>
      <c r="D31" s="25" t="s">
        <v>36</v>
      </c>
      <c r="E31" s="25" t="s">
        <v>31</v>
      </c>
      <c r="F31" s="25" t="s">
        <v>162</v>
      </c>
      <c r="G31" s="26" t="s">
        <v>25</v>
      </c>
      <c r="H31" s="25" t="s">
        <v>22</v>
      </c>
      <c r="I31" s="25" t="s">
        <v>27</v>
      </c>
      <c r="J31" s="28" t="s">
        <v>158</v>
      </c>
      <c r="K31" s="85">
        <v>34000</v>
      </c>
      <c r="L31" s="85">
        <v>36071.5</v>
      </c>
      <c r="M31" s="85">
        <v>36400</v>
      </c>
      <c r="N31" s="83"/>
      <c r="O31" s="83"/>
      <c r="P31" s="83"/>
    </row>
    <row r="32" spans="1:16" ht="101.25" customHeight="1">
      <c r="A32" s="21">
        <v>20</v>
      </c>
      <c r="B32" s="25" t="s">
        <v>106</v>
      </c>
      <c r="C32" s="25" t="s">
        <v>12</v>
      </c>
      <c r="D32" s="25" t="s">
        <v>36</v>
      </c>
      <c r="E32" s="25" t="s">
        <v>31</v>
      </c>
      <c r="F32" s="25" t="s">
        <v>72</v>
      </c>
      <c r="G32" s="26" t="s">
        <v>25</v>
      </c>
      <c r="H32" s="25" t="s">
        <v>22</v>
      </c>
      <c r="I32" s="25" t="s">
        <v>27</v>
      </c>
      <c r="J32" s="32" t="s">
        <v>103</v>
      </c>
      <c r="K32" s="85">
        <f>K33</f>
        <v>-3200</v>
      </c>
      <c r="L32" s="85">
        <f>L33</f>
        <v>-3748.23</v>
      </c>
      <c r="M32" s="85">
        <f>M33</f>
        <v>-3400</v>
      </c>
      <c r="N32" s="83"/>
      <c r="O32" s="83"/>
      <c r="P32" s="83"/>
    </row>
    <row r="33" spans="1:16" ht="128.25" customHeight="1">
      <c r="A33" s="21">
        <v>21</v>
      </c>
      <c r="B33" s="25" t="s">
        <v>106</v>
      </c>
      <c r="C33" s="25" t="s">
        <v>12</v>
      </c>
      <c r="D33" s="25" t="s">
        <v>36</v>
      </c>
      <c r="E33" s="25" t="s">
        <v>31</v>
      </c>
      <c r="F33" s="25" t="s">
        <v>163</v>
      </c>
      <c r="G33" s="26" t="s">
        <v>25</v>
      </c>
      <c r="H33" s="25" t="s">
        <v>22</v>
      </c>
      <c r="I33" s="25" t="s">
        <v>27</v>
      </c>
      <c r="J33" s="28" t="s">
        <v>159</v>
      </c>
      <c r="K33" s="85">
        <v>-3200</v>
      </c>
      <c r="L33" s="85">
        <v>-3748.23</v>
      </c>
      <c r="M33" s="85">
        <v>-3400</v>
      </c>
      <c r="N33" s="83"/>
      <c r="O33" s="83"/>
      <c r="P33" s="83"/>
    </row>
    <row r="34" spans="1:16" ht="15.75">
      <c r="A34" s="21">
        <v>22</v>
      </c>
      <c r="B34" s="22" t="s">
        <v>24</v>
      </c>
      <c r="C34" s="22" t="s">
        <v>12</v>
      </c>
      <c r="D34" s="22" t="s">
        <v>38</v>
      </c>
      <c r="E34" s="22" t="s">
        <v>21</v>
      </c>
      <c r="F34" s="22" t="s">
        <v>20</v>
      </c>
      <c r="G34" s="23" t="s">
        <v>21</v>
      </c>
      <c r="H34" s="22" t="s">
        <v>22</v>
      </c>
      <c r="I34" s="22" t="s">
        <v>20</v>
      </c>
      <c r="J34" s="24" t="s">
        <v>40</v>
      </c>
      <c r="K34" s="82">
        <f>K35+K40+K42+K44</f>
        <v>23707992</v>
      </c>
      <c r="L34" s="82">
        <f>L35+L40+L42+L44</f>
        <v>24666066.759999998</v>
      </c>
      <c r="M34" s="82">
        <f>M35+M40+M42+M44</f>
        <v>23821081</v>
      </c>
      <c r="N34" s="83"/>
      <c r="O34" s="83"/>
      <c r="P34" s="83"/>
    </row>
    <row r="35" spans="1:16" ht="36" customHeight="1">
      <c r="A35" s="21">
        <v>23</v>
      </c>
      <c r="B35" s="22" t="s">
        <v>24</v>
      </c>
      <c r="C35" s="22" t="s">
        <v>12</v>
      </c>
      <c r="D35" s="22" t="s">
        <v>38</v>
      </c>
      <c r="E35" s="22" t="s">
        <v>25</v>
      </c>
      <c r="F35" s="22" t="s">
        <v>20</v>
      </c>
      <c r="G35" s="23" t="s">
        <v>21</v>
      </c>
      <c r="H35" s="22" t="s">
        <v>22</v>
      </c>
      <c r="I35" s="22" t="s">
        <v>27</v>
      </c>
      <c r="J35" s="31" t="s">
        <v>132</v>
      </c>
      <c r="K35" s="82">
        <f>K36+K38</f>
        <v>18774000</v>
      </c>
      <c r="L35" s="82">
        <f>L36+L38</f>
        <v>19400850.45</v>
      </c>
      <c r="M35" s="82">
        <f>M36+M38</f>
        <v>19780100</v>
      </c>
      <c r="N35" s="83"/>
      <c r="O35" s="83"/>
      <c r="P35" s="83"/>
    </row>
    <row r="36" spans="1:16" ht="35.25" customHeight="1">
      <c r="A36" s="21">
        <v>24</v>
      </c>
      <c r="B36" s="22" t="s">
        <v>24</v>
      </c>
      <c r="C36" s="22" t="s">
        <v>12</v>
      </c>
      <c r="D36" s="22" t="s">
        <v>38</v>
      </c>
      <c r="E36" s="22" t="s">
        <v>25</v>
      </c>
      <c r="F36" s="22" t="s">
        <v>29</v>
      </c>
      <c r="G36" s="23" t="s">
        <v>25</v>
      </c>
      <c r="H36" s="22" t="s">
        <v>22</v>
      </c>
      <c r="I36" s="22" t="s">
        <v>27</v>
      </c>
      <c r="J36" s="31" t="s">
        <v>133</v>
      </c>
      <c r="K36" s="85">
        <f>K37</f>
        <v>11854000</v>
      </c>
      <c r="L36" s="85">
        <f>L37</f>
        <v>12338337.52</v>
      </c>
      <c r="M36" s="85">
        <f>M37</f>
        <v>12100700</v>
      </c>
      <c r="N36" s="83"/>
      <c r="O36" s="83"/>
      <c r="P36" s="83"/>
    </row>
    <row r="37" spans="1:16" ht="37.5" customHeight="1">
      <c r="A37" s="21">
        <v>25</v>
      </c>
      <c r="B37" s="22" t="s">
        <v>24</v>
      </c>
      <c r="C37" s="22" t="s">
        <v>12</v>
      </c>
      <c r="D37" s="22" t="s">
        <v>38</v>
      </c>
      <c r="E37" s="22" t="s">
        <v>25</v>
      </c>
      <c r="F37" s="22" t="s">
        <v>134</v>
      </c>
      <c r="G37" s="23" t="s">
        <v>25</v>
      </c>
      <c r="H37" s="22" t="s">
        <v>22</v>
      </c>
      <c r="I37" s="22" t="s">
        <v>27</v>
      </c>
      <c r="J37" s="31" t="s">
        <v>133</v>
      </c>
      <c r="K37" s="85">
        <v>11854000</v>
      </c>
      <c r="L37" s="85">
        <v>12338337.52</v>
      </c>
      <c r="M37" s="85">
        <v>12100700</v>
      </c>
      <c r="N37" s="83"/>
      <c r="O37" s="83"/>
      <c r="P37" s="83"/>
    </row>
    <row r="38" spans="1:16" ht="54" customHeight="1">
      <c r="A38" s="21">
        <v>26</v>
      </c>
      <c r="B38" s="22" t="s">
        <v>24</v>
      </c>
      <c r="C38" s="22" t="s">
        <v>12</v>
      </c>
      <c r="D38" s="22" t="s">
        <v>38</v>
      </c>
      <c r="E38" s="22" t="s">
        <v>25</v>
      </c>
      <c r="F38" s="22" t="s">
        <v>34</v>
      </c>
      <c r="G38" s="23" t="s">
        <v>25</v>
      </c>
      <c r="H38" s="22" t="s">
        <v>22</v>
      </c>
      <c r="I38" s="22" t="s">
        <v>27</v>
      </c>
      <c r="J38" s="31" t="s">
        <v>135</v>
      </c>
      <c r="K38" s="85">
        <f>K39</f>
        <v>6920000</v>
      </c>
      <c r="L38" s="85">
        <f>L39</f>
        <v>7062512.93</v>
      </c>
      <c r="M38" s="85">
        <f>M39</f>
        <v>7679400</v>
      </c>
      <c r="N38" s="83"/>
      <c r="O38" s="83"/>
      <c r="P38" s="83"/>
    </row>
    <row r="39" spans="1:16" ht="83.25" customHeight="1">
      <c r="A39" s="21">
        <v>27</v>
      </c>
      <c r="B39" s="22" t="s">
        <v>24</v>
      </c>
      <c r="C39" s="22" t="s">
        <v>12</v>
      </c>
      <c r="D39" s="22" t="s">
        <v>38</v>
      </c>
      <c r="E39" s="22" t="s">
        <v>25</v>
      </c>
      <c r="F39" s="22" t="s">
        <v>137</v>
      </c>
      <c r="G39" s="23" t="s">
        <v>25</v>
      </c>
      <c r="H39" s="22" t="s">
        <v>22</v>
      </c>
      <c r="I39" s="22" t="s">
        <v>27</v>
      </c>
      <c r="J39" s="31" t="s">
        <v>136</v>
      </c>
      <c r="K39" s="85">
        <v>6920000</v>
      </c>
      <c r="L39" s="85">
        <v>7062512.93</v>
      </c>
      <c r="M39" s="85">
        <v>7679400</v>
      </c>
      <c r="N39" s="83"/>
      <c r="O39" s="83"/>
      <c r="P39" s="83"/>
    </row>
    <row r="40" spans="1:16" ht="42" customHeight="1">
      <c r="A40" s="21">
        <v>28</v>
      </c>
      <c r="B40" s="22" t="s">
        <v>24</v>
      </c>
      <c r="C40" s="22" t="s">
        <v>12</v>
      </c>
      <c r="D40" s="22" t="s">
        <v>38</v>
      </c>
      <c r="E40" s="22" t="s">
        <v>31</v>
      </c>
      <c r="F40" s="22" t="s">
        <v>20</v>
      </c>
      <c r="G40" s="23" t="s">
        <v>31</v>
      </c>
      <c r="H40" s="22" t="s">
        <v>22</v>
      </c>
      <c r="I40" s="22" t="s">
        <v>27</v>
      </c>
      <c r="J40" s="24" t="s">
        <v>37</v>
      </c>
      <c r="K40" s="82">
        <f>K41</f>
        <v>85258</v>
      </c>
      <c r="L40" s="82">
        <f>L41</f>
        <v>108887.88</v>
      </c>
      <c r="M40" s="82">
        <f>M41</f>
        <v>10355</v>
      </c>
      <c r="N40" s="83"/>
      <c r="O40" s="83"/>
      <c r="P40" s="83"/>
    </row>
    <row r="41" spans="1:16" ht="36" customHeight="1">
      <c r="A41" s="21">
        <v>29</v>
      </c>
      <c r="B41" s="25" t="s">
        <v>24</v>
      </c>
      <c r="C41" s="25" t="s">
        <v>12</v>
      </c>
      <c r="D41" s="25" t="s">
        <v>38</v>
      </c>
      <c r="E41" s="25" t="s">
        <v>31</v>
      </c>
      <c r="F41" s="25" t="s">
        <v>29</v>
      </c>
      <c r="G41" s="26" t="s">
        <v>31</v>
      </c>
      <c r="H41" s="25" t="s">
        <v>22</v>
      </c>
      <c r="I41" s="25" t="s">
        <v>27</v>
      </c>
      <c r="J41" s="27" t="s">
        <v>173</v>
      </c>
      <c r="K41" s="85">
        <v>85258</v>
      </c>
      <c r="L41" s="85">
        <v>108887.88</v>
      </c>
      <c r="M41" s="85">
        <v>10355</v>
      </c>
      <c r="N41" s="83"/>
      <c r="O41" s="83"/>
      <c r="P41" s="83"/>
    </row>
    <row r="42" spans="1:16" ht="26.25" customHeight="1">
      <c r="A42" s="21">
        <v>30</v>
      </c>
      <c r="B42" s="22" t="s">
        <v>24</v>
      </c>
      <c r="C42" s="22" t="s">
        <v>12</v>
      </c>
      <c r="D42" s="22" t="s">
        <v>38</v>
      </c>
      <c r="E42" s="22" t="s">
        <v>36</v>
      </c>
      <c r="F42" s="22" t="s">
        <v>20</v>
      </c>
      <c r="G42" s="23" t="s">
        <v>25</v>
      </c>
      <c r="H42" s="22" t="s">
        <v>22</v>
      </c>
      <c r="I42" s="22" t="s">
        <v>27</v>
      </c>
      <c r="J42" s="24" t="s">
        <v>41</v>
      </c>
      <c r="K42" s="82">
        <f>K43</f>
        <v>2899734</v>
      </c>
      <c r="L42" s="82">
        <f>L43</f>
        <v>2902513.63</v>
      </c>
      <c r="M42" s="82">
        <f>M43</f>
        <v>1363626</v>
      </c>
      <c r="N42" s="83"/>
      <c r="O42" s="83"/>
      <c r="P42" s="83"/>
    </row>
    <row r="43" spans="1:16" ht="25.5" customHeight="1">
      <c r="A43" s="21">
        <v>31</v>
      </c>
      <c r="B43" s="25" t="s">
        <v>24</v>
      </c>
      <c r="C43" s="25" t="s">
        <v>12</v>
      </c>
      <c r="D43" s="25" t="s">
        <v>38</v>
      </c>
      <c r="E43" s="25" t="s">
        <v>36</v>
      </c>
      <c r="F43" s="25" t="s">
        <v>29</v>
      </c>
      <c r="G43" s="26" t="s">
        <v>25</v>
      </c>
      <c r="H43" s="25" t="s">
        <v>22</v>
      </c>
      <c r="I43" s="25" t="s">
        <v>27</v>
      </c>
      <c r="J43" s="27" t="s">
        <v>41</v>
      </c>
      <c r="K43" s="85">
        <v>2899734</v>
      </c>
      <c r="L43" s="85">
        <v>2902513.63</v>
      </c>
      <c r="M43" s="85">
        <v>1363626</v>
      </c>
      <c r="N43" s="83"/>
      <c r="O43" s="83"/>
      <c r="P43" s="83"/>
    </row>
    <row r="44" spans="1:16" ht="34.5" customHeight="1">
      <c r="A44" s="21">
        <v>32</v>
      </c>
      <c r="B44" s="25" t="s">
        <v>24</v>
      </c>
      <c r="C44" s="25" t="s">
        <v>12</v>
      </c>
      <c r="D44" s="25" t="s">
        <v>38</v>
      </c>
      <c r="E44" s="25" t="s">
        <v>176</v>
      </c>
      <c r="F44" s="25" t="s">
        <v>20</v>
      </c>
      <c r="G44" s="26" t="s">
        <v>31</v>
      </c>
      <c r="H44" s="25" t="s">
        <v>22</v>
      </c>
      <c r="I44" s="25" t="s">
        <v>20</v>
      </c>
      <c r="J44" s="31" t="s">
        <v>175</v>
      </c>
      <c r="K44" s="82">
        <f>K45</f>
        <v>1949000</v>
      </c>
      <c r="L44" s="82">
        <f>L45</f>
        <v>2253814.8</v>
      </c>
      <c r="M44" s="82">
        <f>M45</f>
        <v>2667000</v>
      </c>
      <c r="N44" s="83"/>
      <c r="O44" s="83"/>
      <c r="P44" s="83"/>
    </row>
    <row r="45" spans="1:16" ht="45.75" customHeight="1">
      <c r="A45" s="21">
        <v>33</v>
      </c>
      <c r="B45" s="25" t="s">
        <v>24</v>
      </c>
      <c r="C45" s="25" t="s">
        <v>12</v>
      </c>
      <c r="D45" s="25" t="s">
        <v>38</v>
      </c>
      <c r="E45" s="25" t="s">
        <v>176</v>
      </c>
      <c r="F45" s="25" t="s">
        <v>34</v>
      </c>
      <c r="G45" s="26" t="s">
        <v>31</v>
      </c>
      <c r="H45" s="25" t="s">
        <v>22</v>
      </c>
      <c r="I45" s="25" t="s">
        <v>27</v>
      </c>
      <c r="J45" s="31" t="s">
        <v>192</v>
      </c>
      <c r="K45" s="85">
        <v>1949000</v>
      </c>
      <c r="L45" s="85">
        <v>2253814.8</v>
      </c>
      <c r="M45" s="85">
        <v>2667000</v>
      </c>
      <c r="N45" s="83"/>
      <c r="O45" s="83"/>
      <c r="P45" s="83"/>
    </row>
    <row r="46" spans="1:16" ht="24.75" customHeight="1">
      <c r="A46" s="21">
        <v>34</v>
      </c>
      <c r="B46" s="22" t="s">
        <v>20</v>
      </c>
      <c r="C46" s="22" t="s">
        <v>12</v>
      </c>
      <c r="D46" s="22" t="s">
        <v>42</v>
      </c>
      <c r="E46" s="22" t="s">
        <v>21</v>
      </c>
      <c r="F46" s="22" t="s">
        <v>20</v>
      </c>
      <c r="G46" s="23" t="s">
        <v>21</v>
      </c>
      <c r="H46" s="22" t="s">
        <v>22</v>
      </c>
      <c r="I46" s="22" t="s">
        <v>20</v>
      </c>
      <c r="J46" s="30" t="s">
        <v>43</v>
      </c>
      <c r="K46" s="82">
        <f aca="true" t="shared" si="1" ref="K46:M47">K47</f>
        <v>1900000</v>
      </c>
      <c r="L46" s="82">
        <f t="shared" si="1"/>
        <v>2036693.47</v>
      </c>
      <c r="M46" s="82">
        <f t="shared" si="1"/>
        <v>1514200</v>
      </c>
      <c r="N46" s="83"/>
      <c r="O46" s="83"/>
      <c r="P46" s="83"/>
    </row>
    <row r="47" spans="1:16" ht="38.25" customHeight="1">
      <c r="A47" s="21">
        <v>35</v>
      </c>
      <c r="B47" s="25" t="s">
        <v>24</v>
      </c>
      <c r="C47" s="25" t="s">
        <v>12</v>
      </c>
      <c r="D47" s="25" t="s">
        <v>42</v>
      </c>
      <c r="E47" s="25" t="s">
        <v>36</v>
      </c>
      <c r="F47" s="25" t="s">
        <v>20</v>
      </c>
      <c r="G47" s="26" t="s">
        <v>25</v>
      </c>
      <c r="H47" s="25" t="s">
        <v>22</v>
      </c>
      <c r="I47" s="25" t="s">
        <v>27</v>
      </c>
      <c r="J47" s="27" t="s">
        <v>2</v>
      </c>
      <c r="K47" s="85">
        <f t="shared" si="1"/>
        <v>1900000</v>
      </c>
      <c r="L47" s="85">
        <f t="shared" si="1"/>
        <v>2036693.47</v>
      </c>
      <c r="M47" s="85">
        <f t="shared" si="1"/>
        <v>1514200</v>
      </c>
      <c r="N47" s="83"/>
      <c r="O47" s="83"/>
      <c r="P47" s="83"/>
    </row>
    <row r="48" spans="1:16" ht="52.5" customHeight="1">
      <c r="A48" s="21">
        <v>36</v>
      </c>
      <c r="B48" s="25" t="s">
        <v>24</v>
      </c>
      <c r="C48" s="25" t="s">
        <v>12</v>
      </c>
      <c r="D48" s="25" t="s">
        <v>42</v>
      </c>
      <c r="E48" s="25" t="s">
        <v>36</v>
      </c>
      <c r="F48" s="25" t="s">
        <v>29</v>
      </c>
      <c r="G48" s="26" t="s">
        <v>25</v>
      </c>
      <c r="H48" s="25" t="s">
        <v>22</v>
      </c>
      <c r="I48" s="25" t="s">
        <v>27</v>
      </c>
      <c r="J48" s="27" t="s">
        <v>3</v>
      </c>
      <c r="K48" s="85">
        <v>1900000</v>
      </c>
      <c r="L48" s="85">
        <v>2036693.47</v>
      </c>
      <c r="M48" s="85">
        <v>1514200</v>
      </c>
      <c r="N48" s="83"/>
      <c r="O48" s="83"/>
      <c r="P48" s="83"/>
    </row>
    <row r="49" spans="1:16" ht="51" customHeight="1">
      <c r="A49" s="21">
        <v>37</v>
      </c>
      <c r="B49" s="22" t="s">
        <v>20</v>
      </c>
      <c r="C49" s="22" t="s">
        <v>12</v>
      </c>
      <c r="D49" s="22" t="s">
        <v>363</v>
      </c>
      <c r="E49" s="22" t="s">
        <v>21</v>
      </c>
      <c r="F49" s="22" t="s">
        <v>20</v>
      </c>
      <c r="G49" s="23" t="s">
        <v>21</v>
      </c>
      <c r="H49" s="22" t="s">
        <v>22</v>
      </c>
      <c r="I49" s="22" t="s">
        <v>20</v>
      </c>
      <c r="J49" s="81" t="s">
        <v>359</v>
      </c>
      <c r="K49" s="82">
        <f aca="true" t="shared" si="2" ref="K49:L51">K50</f>
        <v>0</v>
      </c>
      <c r="L49" s="82">
        <f t="shared" si="2"/>
        <v>4.58</v>
      </c>
      <c r="M49" s="85"/>
      <c r="N49" s="83"/>
      <c r="O49" s="83"/>
      <c r="P49" s="83"/>
    </row>
    <row r="50" spans="1:16" ht="31.5" customHeight="1">
      <c r="A50" s="21">
        <v>38</v>
      </c>
      <c r="B50" s="25" t="s">
        <v>24</v>
      </c>
      <c r="C50" s="25" t="s">
        <v>12</v>
      </c>
      <c r="D50" s="25" t="s">
        <v>363</v>
      </c>
      <c r="E50" s="25" t="s">
        <v>364</v>
      </c>
      <c r="F50" s="25" t="s">
        <v>20</v>
      </c>
      <c r="G50" s="26" t="s">
        <v>21</v>
      </c>
      <c r="H50" s="25" t="s">
        <v>22</v>
      </c>
      <c r="I50" s="25" t="s">
        <v>27</v>
      </c>
      <c r="J50" s="80" t="s">
        <v>360</v>
      </c>
      <c r="K50" s="85">
        <f t="shared" si="2"/>
        <v>0</v>
      </c>
      <c r="L50" s="85">
        <f t="shared" si="2"/>
        <v>4.58</v>
      </c>
      <c r="M50" s="85"/>
      <c r="N50" s="83"/>
      <c r="O50" s="83"/>
      <c r="P50" s="83"/>
    </row>
    <row r="51" spans="1:16" ht="21" customHeight="1">
      <c r="A51" s="21">
        <v>39</v>
      </c>
      <c r="B51" s="25" t="s">
        <v>24</v>
      </c>
      <c r="C51" s="25" t="s">
        <v>12</v>
      </c>
      <c r="D51" s="25" t="s">
        <v>363</v>
      </c>
      <c r="E51" s="25" t="s">
        <v>364</v>
      </c>
      <c r="F51" s="25" t="s">
        <v>50</v>
      </c>
      <c r="G51" s="26" t="s">
        <v>21</v>
      </c>
      <c r="H51" s="25" t="s">
        <v>22</v>
      </c>
      <c r="I51" s="25" t="s">
        <v>27</v>
      </c>
      <c r="J51" s="80" t="s">
        <v>361</v>
      </c>
      <c r="K51" s="85">
        <f t="shared" si="2"/>
        <v>0</v>
      </c>
      <c r="L51" s="85">
        <f t="shared" si="2"/>
        <v>4.58</v>
      </c>
      <c r="M51" s="85"/>
      <c r="N51" s="83"/>
      <c r="O51" s="83"/>
      <c r="P51" s="83"/>
    </row>
    <row r="52" spans="1:16" ht="33" customHeight="1">
      <c r="A52" s="21">
        <v>40</v>
      </c>
      <c r="B52" s="25" t="s">
        <v>24</v>
      </c>
      <c r="C52" s="25" t="s">
        <v>12</v>
      </c>
      <c r="D52" s="25" t="s">
        <v>363</v>
      </c>
      <c r="E52" s="25" t="s">
        <v>364</v>
      </c>
      <c r="F52" s="25" t="s">
        <v>180</v>
      </c>
      <c r="G52" s="26" t="s">
        <v>38</v>
      </c>
      <c r="H52" s="25" t="s">
        <v>22</v>
      </c>
      <c r="I52" s="25" t="s">
        <v>27</v>
      </c>
      <c r="J52" s="80" t="s">
        <v>362</v>
      </c>
      <c r="K52" s="85">
        <v>0</v>
      </c>
      <c r="L52" s="85">
        <v>4.58</v>
      </c>
      <c r="M52" s="85"/>
      <c r="N52" s="83"/>
      <c r="O52" s="83"/>
      <c r="P52" s="83"/>
    </row>
    <row r="53" spans="1:16" ht="58.5" customHeight="1">
      <c r="A53" s="21">
        <v>41</v>
      </c>
      <c r="B53" s="22" t="s">
        <v>20</v>
      </c>
      <c r="C53" s="22" t="s">
        <v>12</v>
      </c>
      <c r="D53" s="22" t="s">
        <v>45</v>
      </c>
      <c r="E53" s="22" t="s">
        <v>21</v>
      </c>
      <c r="F53" s="22" t="s">
        <v>20</v>
      </c>
      <c r="G53" s="23" t="s">
        <v>21</v>
      </c>
      <c r="H53" s="22" t="s">
        <v>22</v>
      </c>
      <c r="I53" s="22" t="s">
        <v>20</v>
      </c>
      <c r="J53" s="24" t="s">
        <v>46</v>
      </c>
      <c r="K53" s="82">
        <f>K54+K57+K59</f>
        <v>20458640</v>
      </c>
      <c r="L53" s="82">
        <f>L54+L57+L59</f>
        <v>24148225</v>
      </c>
      <c r="M53" s="82">
        <f>M54+M57+M59</f>
        <v>25790790</v>
      </c>
      <c r="N53" s="88"/>
      <c r="O53" s="83"/>
      <c r="P53" s="83"/>
    </row>
    <row r="54" spans="1:16" ht="99" customHeight="1">
      <c r="A54" s="21">
        <v>42</v>
      </c>
      <c r="B54" s="25" t="s">
        <v>58</v>
      </c>
      <c r="C54" s="25" t="s">
        <v>12</v>
      </c>
      <c r="D54" s="25" t="s">
        <v>45</v>
      </c>
      <c r="E54" s="25" t="s">
        <v>38</v>
      </c>
      <c r="F54" s="25" t="s">
        <v>20</v>
      </c>
      <c r="G54" s="26" t="s">
        <v>21</v>
      </c>
      <c r="H54" s="25" t="s">
        <v>22</v>
      </c>
      <c r="I54" s="25" t="s">
        <v>44</v>
      </c>
      <c r="J54" s="28" t="s">
        <v>170</v>
      </c>
      <c r="K54" s="85">
        <f aca="true" t="shared" si="3" ref="K54:M55">K55</f>
        <v>16341550</v>
      </c>
      <c r="L54" s="85">
        <f t="shared" si="3"/>
        <v>19775243.39</v>
      </c>
      <c r="M54" s="85">
        <f t="shared" si="3"/>
        <v>21673700</v>
      </c>
      <c r="N54" s="83"/>
      <c r="O54" s="83"/>
      <c r="P54" s="83"/>
    </row>
    <row r="55" spans="1:16" ht="82.5" customHeight="1">
      <c r="A55" s="21">
        <v>43</v>
      </c>
      <c r="B55" s="25" t="s">
        <v>58</v>
      </c>
      <c r="C55" s="25" t="s">
        <v>12</v>
      </c>
      <c r="D55" s="25" t="s">
        <v>45</v>
      </c>
      <c r="E55" s="25" t="s">
        <v>38</v>
      </c>
      <c r="F55" s="25" t="s">
        <v>29</v>
      </c>
      <c r="G55" s="26" t="s">
        <v>21</v>
      </c>
      <c r="H55" s="25" t="s">
        <v>22</v>
      </c>
      <c r="I55" s="25" t="s">
        <v>44</v>
      </c>
      <c r="J55" s="31" t="s">
        <v>59</v>
      </c>
      <c r="K55" s="85">
        <f t="shared" si="3"/>
        <v>16341550</v>
      </c>
      <c r="L55" s="85">
        <f t="shared" si="3"/>
        <v>19775243.39</v>
      </c>
      <c r="M55" s="85">
        <f t="shared" si="3"/>
        <v>21673700</v>
      </c>
      <c r="N55" s="83"/>
      <c r="O55" s="83"/>
      <c r="P55" s="83"/>
    </row>
    <row r="56" spans="1:16" ht="111.75" customHeight="1">
      <c r="A56" s="21">
        <v>44</v>
      </c>
      <c r="B56" s="25" t="s">
        <v>58</v>
      </c>
      <c r="C56" s="25" t="s">
        <v>12</v>
      </c>
      <c r="D56" s="25" t="s">
        <v>45</v>
      </c>
      <c r="E56" s="25" t="s">
        <v>38</v>
      </c>
      <c r="F56" s="25" t="s">
        <v>60</v>
      </c>
      <c r="G56" s="26" t="s">
        <v>38</v>
      </c>
      <c r="H56" s="25" t="s">
        <v>22</v>
      </c>
      <c r="I56" s="25" t="s">
        <v>44</v>
      </c>
      <c r="J56" s="31" t="s">
        <v>138</v>
      </c>
      <c r="K56" s="85">
        <v>16341550</v>
      </c>
      <c r="L56" s="85">
        <v>19775243.39</v>
      </c>
      <c r="M56" s="85">
        <v>21673700</v>
      </c>
      <c r="N56" s="83"/>
      <c r="O56" s="83"/>
      <c r="P56" s="83"/>
    </row>
    <row r="57" spans="1:16" ht="93" customHeight="1">
      <c r="A57" s="21">
        <v>45</v>
      </c>
      <c r="B57" s="25" t="s">
        <v>58</v>
      </c>
      <c r="C57" s="25" t="s">
        <v>12</v>
      </c>
      <c r="D57" s="25" t="s">
        <v>45</v>
      </c>
      <c r="E57" s="25" t="s">
        <v>38</v>
      </c>
      <c r="F57" s="25" t="s">
        <v>34</v>
      </c>
      <c r="G57" s="26" t="s">
        <v>21</v>
      </c>
      <c r="H57" s="25" t="s">
        <v>22</v>
      </c>
      <c r="I57" s="25" t="s">
        <v>44</v>
      </c>
      <c r="J57" s="31" t="s">
        <v>131</v>
      </c>
      <c r="K57" s="85">
        <f>K58</f>
        <v>4049420</v>
      </c>
      <c r="L57" s="85">
        <f>L58</f>
        <v>4329527.57</v>
      </c>
      <c r="M57" s="85">
        <f>M58</f>
        <v>4049420</v>
      </c>
      <c r="N57" s="83"/>
      <c r="O57" s="83"/>
      <c r="P57" s="83"/>
    </row>
    <row r="58" spans="1:16" ht="96" customHeight="1">
      <c r="A58" s="21">
        <v>46</v>
      </c>
      <c r="B58" s="25" t="s">
        <v>58</v>
      </c>
      <c r="C58" s="25" t="s">
        <v>12</v>
      </c>
      <c r="D58" s="25" t="s">
        <v>45</v>
      </c>
      <c r="E58" s="25" t="s">
        <v>38</v>
      </c>
      <c r="F58" s="25" t="s">
        <v>130</v>
      </c>
      <c r="G58" s="26" t="s">
        <v>38</v>
      </c>
      <c r="H58" s="25" t="s">
        <v>22</v>
      </c>
      <c r="I58" s="25" t="s">
        <v>44</v>
      </c>
      <c r="J58" s="31" t="s">
        <v>129</v>
      </c>
      <c r="K58" s="85">
        <v>4049420</v>
      </c>
      <c r="L58" s="85">
        <v>4329527.57</v>
      </c>
      <c r="M58" s="85">
        <v>4049420</v>
      </c>
      <c r="N58" s="83"/>
      <c r="O58" s="83"/>
      <c r="P58" s="83"/>
    </row>
    <row r="59" spans="1:16" ht="54.75" customHeight="1">
      <c r="A59" s="21">
        <v>47</v>
      </c>
      <c r="B59" s="25" t="s">
        <v>58</v>
      </c>
      <c r="C59" s="25" t="s">
        <v>12</v>
      </c>
      <c r="D59" s="25" t="s">
        <v>45</v>
      </c>
      <c r="E59" s="25" t="s">
        <v>38</v>
      </c>
      <c r="F59" s="25" t="s">
        <v>140</v>
      </c>
      <c r="G59" s="26" t="s">
        <v>21</v>
      </c>
      <c r="H59" s="25" t="s">
        <v>22</v>
      </c>
      <c r="I59" s="25" t="s">
        <v>44</v>
      </c>
      <c r="J59" s="31" t="s">
        <v>139</v>
      </c>
      <c r="K59" s="82">
        <f>K60</f>
        <v>67670</v>
      </c>
      <c r="L59" s="82">
        <f>L60</f>
        <v>43454.04</v>
      </c>
      <c r="M59" s="82">
        <f>M60</f>
        <v>67670</v>
      </c>
      <c r="N59" s="83"/>
      <c r="O59" s="83"/>
      <c r="P59" s="83"/>
    </row>
    <row r="60" spans="1:16" ht="52.5" customHeight="1">
      <c r="A60" s="21">
        <v>48</v>
      </c>
      <c r="B60" s="25" t="s">
        <v>58</v>
      </c>
      <c r="C60" s="25" t="s">
        <v>12</v>
      </c>
      <c r="D60" s="25" t="s">
        <v>45</v>
      </c>
      <c r="E60" s="25" t="s">
        <v>38</v>
      </c>
      <c r="F60" s="25" t="s">
        <v>142</v>
      </c>
      <c r="G60" s="26" t="s">
        <v>38</v>
      </c>
      <c r="H60" s="25" t="s">
        <v>22</v>
      </c>
      <c r="I60" s="25" t="s">
        <v>44</v>
      </c>
      <c r="J60" s="31" t="s">
        <v>141</v>
      </c>
      <c r="K60" s="85">
        <v>67670</v>
      </c>
      <c r="L60" s="85">
        <v>43454.04</v>
      </c>
      <c r="M60" s="85">
        <v>67670</v>
      </c>
      <c r="N60" s="83"/>
      <c r="O60" s="83"/>
      <c r="P60" s="83"/>
    </row>
    <row r="61" spans="1:16" ht="31.5">
      <c r="A61" s="21">
        <v>49</v>
      </c>
      <c r="B61" s="22" t="s">
        <v>20</v>
      </c>
      <c r="C61" s="22" t="s">
        <v>12</v>
      </c>
      <c r="D61" s="22" t="s">
        <v>47</v>
      </c>
      <c r="E61" s="22" t="s">
        <v>21</v>
      </c>
      <c r="F61" s="22" t="s">
        <v>20</v>
      </c>
      <c r="G61" s="23" t="s">
        <v>21</v>
      </c>
      <c r="H61" s="22" t="s">
        <v>22</v>
      </c>
      <c r="I61" s="22" t="s">
        <v>20</v>
      </c>
      <c r="J61" s="24" t="s">
        <v>48</v>
      </c>
      <c r="K61" s="82">
        <f>K62</f>
        <v>30000</v>
      </c>
      <c r="L61" s="82">
        <f>L62</f>
        <v>30900.380000000005</v>
      </c>
      <c r="M61" s="82">
        <f>M62</f>
        <v>132400</v>
      </c>
      <c r="N61" s="83"/>
      <c r="O61" s="83"/>
      <c r="P61" s="83"/>
    </row>
    <row r="62" spans="1:16" ht="15.75">
      <c r="A62" s="21">
        <v>50</v>
      </c>
      <c r="B62" s="25" t="s">
        <v>56</v>
      </c>
      <c r="C62" s="25" t="s">
        <v>12</v>
      </c>
      <c r="D62" s="25" t="s">
        <v>47</v>
      </c>
      <c r="E62" s="25" t="s">
        <v>25</v>
      </c>
      <c r="F62" s="25" t="s">
        <v>20</v>
      </c>
      <c r="G62" s="26" t="s">
        <v>25</v>
      </c>
      <c r="H62" s="25" t="s">
        <v>22</v>
      </c>
      <c r="I62" s="25" t="s">
        <v>44</v>
      </c>
      <c r="J62" s="33" t="s">
        <v>49</v>
      </c>
      <c r="K62" s="85">
        <f>K63+K64+K65</f>
        <v>30000</v>
      </c>
      <c r="L62" s="85">
        <f>L63+L64+L65</f>
        <v>30900.380000000005</v>
      </c>
      <c r="M62" s="85">
        <f>M63+M64+M65</f>
        <v>132400</v>
      </c>
      <c r="N62" s="83"/>
      <c r="O62" s="83"/>
      <c r="P62" s="83"/>
    </row>
    <row r="63" spans="1:16" ht="42" customHeight="1">
      <c r="A63" s="21">
        <v>51</v>
      </c>
      <c r="B63" s="25" t="s">
        <v>56</v>
      </c>
      <c r="C63" s="25" t="s">
        <v>12</v>
      </c>
      <c r="D63" s="25" t="s">
        <v>47</v>
      </c>
      <c r="E63" s="25" t="s">
        <v>25</v>
      </c>
      <c r="F63" s="25" t="s">
        <v>29</v>
      </c>
      <c r="G63" s="26" t="s">
        <v>25</v>
      </c>
      <c r="H63" s="25" t="s">
        <v>22</v>
      </c>
      <c r="I63" s="25" t="s">
        <v>44</v>
      </c>
      <c r="J63" s="33" t="s">
        <v>57</v>
      </c>
      <c r="K63" s="85">
        <v>34645</v>
      </c>
      <c r="L63" s="85">
        <v>35432.93</v>
      </c>
      <c r="M63" s="85">
        <v>42900</v>
      </c>
      <c r="N63" s="83"/>
      <c r="O63" s="83"/>
      <c r="P63" s="83"/>
    </row>
    <row r="64" spans="1:16" ht="31.5">
      <c r="A64" s="21">
        <v>52</v>
      </c>
      <c r="B64" s="25" t="s">
        <v>56</v>
      </c>
      <c r="C64" s="25" t="s">
        <v>12</v>
      </c>
      <c r="D64" s="25" t="s">
        <v>47</v>
      </c>
      <c r="E64" s="25" t="s">
        <v>25</v>
      </c>
      <c r="F64" s="25" t="s">
        <v>61</v>
      </c>
      <c r="G64" s="26" t="s">
        <v>25</v>
      </c>
      <c r="H64" s="25" t="s">
        <v>22</v>
      </c>
      <c r="I64" s="25" t="s">
        <v>44</v>
      </c>
      <c r="J64" s="34" t="s">
        <v>62</v>
      </c>
      <c r="K64" s="85">
        <v>-125245</v>
      </c>
      <c r="L64" s="85">
        <v>-125030.87</v>
      </c>
      <c r="M64" s="85">
        <v>49500</v>
      </c>
      <c r="N64" s="83"/>
      <c r="O64" s="83"/>
      <c r="P64" s="83"/>
    </row>
    <row r="65" spans="1:16" ht="31.5">
      <c r="A65" s="21">
        <v>53</v>
      </c>
      <c r="B65" s="25" t="s">
        <v>56</v>
      </c>
      <c r="C65" s="25" t="s">
        <v>12</v>
      </c>
      <c r="D65" s="25" t="s">
        <v>47</v>
      </c>
      <c r="E65" s="25" t="s">
        <v>25</v>
      </c>
      <c r="F65" s="25" t="s">
        <v>35</v>
      </c>
      <c r="G65" s="26" t="s">
        <v>25</v>
      </c>
      <c r="H65" s="25" t="s">
        <v>22</v>
      </c>
      <c r="I65" s="25" t="s">
        <v>44</v>
      </c>
      <c r="J65" s="34" t="s">
        <v>63</v>
      </c>
      <c r="K65" s="89">
        <f>K66+K67</f>
        <v>120600</v>
      </c>
      <c r="L65" s="89">
        <f>L66+L67</f>
        <v>120498.32</v>
      </c>
      <c r="M65" s="89">
        <f>M66+M67</f>
        <v>40000</v>
      </c>
      <c r="N65" s="83"/>
      <c r="O65" s="83"/>
      <c r="P65" s="83"/>
    </row>
    <row r="66" spans="1:16" ht="22.5" customHeight="1">
      <c r="A66" s="21">
        <v>54</v>
      </c>
      <c r="B66" s="25" t="s">
        <v>56</v>
      </c>
      <c r="C66" s="25" t="s">
        <v>12</v>
      </c>
      <c r="D66" s="25" t="s">
        <v>47</v>
      </c>
      <c r="E66" s="25" t="s">
        <v>25</v>
      </c>
      <c r="F66" s="25" t="s">
        <v>126</v>
      </c>
      <c r="G66" s="26" t="s">
        <v>25</v>
      </c>
      <c r="H66" s="25" t="s">
        <v>22</v>
      </c>
      <c r="I66" s="25" t="s">
        <v>44</v>
      </c>
      <c r="J66" s="34" t="s">
        <v>127</v>
      </c>
      <c r="K66" s="85">
        <v>120300</v>
      </c>
      <c r="L66" s="85">
        <v>120250.83</v>
      </c>
      <c r="M66" s="85">
        <v>40000</v>
      </c>
      <c r="N66" s="83"/>
      <c r="O66" s="83"/>
      <c r="P66" s="83"/>
    </row>
    <row r="67" spans="1:16" ht="22.5" customHeight="1">
      <c r="A67" s="21">
        <v>55</v>
      </c>
      <c r="B67" s="25" t="s">
        <v>56</v>
      </c>
      <c r="C67" s="25" t="s">
        <v>12</v>
      </c>
      <c r="D67" s="25" t="s">
        <v>47</v>
      </c>
      <c r="E67" s="25" t="s">
        <v>25</v>
      </c>
      <c r="F67" s="25" t="s">
        <v>341</v>
      </c>
      <c r="G67" s="26" t="s">
        <v>25</v>
      </c>
      <c r="H67" s="25" t="s">
        <v>22</v>
      </c>
      <c r="I67" s="25" t="s">
        <v>44</v>
      </c>
      <c r="J67" s="78" t="s">
        <v>342</v>
      </c>
      <c r="K67" s="85">
        <v>300</v>
      </c>
      <c r="L67" s="85">
        <v>247.49</v>
      </c>
      <c r="M67" s="85"/>
      <c r="N67" s="83"/>
      <c r="O67" s="83"/>
      <c r="P67" s="83"/>
    </row>
    <row r="68" spans="1:16" ht="36" customHeight="1">
      <c r="A68" s="21">
        <v>56</v>
      </c>
      <c r="B68" s="22" t="s">
        <v>20</v>
      </c>
      <c r="C68" s="22" t="s">
        <v>12</v>
      </c>
      <c r="D68" s="22" t="s">
        <v>66</v>
      </c>
      <c r="E68" s="22" t="s">
        <v>21</v>
      </c>
      <c r="F68" s="22" t="s">
        <v>20</v>
      </c>
      <c r="G68" s="23" t="s">
        <v>21</v>
      </c>
      <c r="H68" s="22" t="s">
        <v>22</v>
      </c>
      <c r="I68" s="22" t="s">
        <v>20</v>
      </c>
      <c r="J68" s="35" t="s">
        <v>177</v>
      </c>
      <c r="K68" s="82">
        <f>K69+K72</f>
        <v>598730.4299999999</v>
      </c>
      <c r="L68" s="82">
        <f>L69+L72</f>
        <v>644168.8200000001</v>
      </c>
      <c r="M68" s="82">
        <f>M69+M72</f>
        <v>649000</v>
      </c>
      <c r="N68" s="83"/>
      <c r="O68" s="83"/>
      <c r="P68" s="83"/>
    </row>
    <row r="69" spans="1:16" ht="19.5" customHeight="1">
      <c r="A69" s="21">
        <v>57</v>
      </c>
      <c r="B69" s="25" t="s">
        <v>20</v>
      </c>
      <c r="C69" s="25" t="s">
        <v>12</v>
      </c>
      <c r="D69" s="25" t="s">
        <v>66</v>
      </c>
      <c r="E69" s="25" t="s">
        <v>31</v>
      </c>
      <c r="F69" s="25" t="s">
        <v>20</v>
      </c>
      <c r="G69" s="26" t="s">
        <v>21</v>
      </c>
      <c r="H69" s="25" t="s">
        <v>22</v>
      </c>
      <c r="I69" s="25" t="s">
        <v>179</v>
      </c>
      <c r="J69" s="31" t="s">
        <v>178</v>
      </c>
      <c r="K69" s="85">
        <f aca="true" t="shared" si="4" ref="K69:M70">K70</f>
        <v>439600</v>
      </c>
      <c r="L69" s="85">
        <f t="shared" si="4"/>
        <v>485038.39</v>
      </c>
      <c r="M69" s="85">
        <f t="shared" si="4"/>
        <v>649000</v>
      </c>
      <c r="N69" s="83"/>
      <c r="O69" s="83"/>
      <c r="P69" s="83"/>
    </row>
    <row r="70" spans="1:16" ht="33" customHeight="1">
      <c r="A70" s="21">
        <v>58</v>
      </c>
      <c r="B70" s="25" t="s">
        <v>20</v>
      </c>
      <c r="C70" s="25" t="s">
        <v>12</v>
      </c>
      <c r="D70" s="25" t="s">
        <v>66</v>
      </c>
      <c r="E70" s="25" t="s">
        <v>31</v>
      </c>
      <c r="F70" s="25" t="s">
        <v>51</v>
      </c>
      <c r="G70" s="26" t="s">
        <v>21</v>
      </c>
      <c r="H70" s="25" t="s">
        <v>22</v>
      </c>
      <c r="I70" s="25" t="s">
        <v>179</v>
      </c>
      <c r="J70" s="31" t="s">
        <v>189</v>
      </c>
      <c r="K70" s="85">
        <f>K71</f>
        <v>439600</v>
      </c>
      <c r="L70" s="85">
        <f t="shared" si="4"/>
        <v>485038.39</v>
      </c>
      <c r="M70" s="85">
        <f t="shared" si="4"/>
        <v>649000</v>
      </c>
      <c r="N70" s="83"/>
      <c r="O70" s="83"/>
      <c r="P70" s="83"/>
    </row>
    <row r="71" spans="1:16" ht="48.75" customHeight="1">
      <c r="A71" s="21">
        <v>59</v>
      </c>
      <c r="B71" s="25" t="s">
        <v>58</v>
      </c>
      <c r="C71" s="25" t="s">
        <v>12</v>
      </c>
      <c r="D71" s="25" t="s">
        <v>66</v>
      </c>
      <c r="E71" s="25" t="s">
        <v>31</v>
      </c>
      <c r="F71" s="25" t="s">
        <v>191</v>
      </c>
      <c r="G71" s="26" t="s">
        <v>38</v>
      </c>
      <c r="H71" s="25" t="s">
        <v>22</v>
      </c>
      <c r="I71" s="25" t="s">
        <v>179</v>
      </c>
      <c r="J71" s="31" t="s">
        <v>190</v>
      </c>
      <c r="K71" s="85">
        <v>439600</v>
      </c>
      <c r="L71" s="85">
        <v>485038.39</v>
      </c>
      <c r="M71" s="85">
        <v>649000</v>
      </c>
      <c r="N71" s="83"/>
      <c r="O71" s="83"/>
      <c r="P71" s="83"/>
    </row>
    <row r="72" spans="1:16" ht="15.75">
      <c r="A72" s="21">
        <v>60</v>
      </c>
      <c r="B72" s="25" t="s">
        <v>20</v>
      </c>
      <c r="C72" s="25" t="s">
        <v>12</v>
      </c>
      <c r="D72" s="25" t="s">
        <v>66</v>
      </c>
      <c r="E72" s="25" t="s">
        <v>31</v>
      </c>
      <c r="F72" s="25" t="s">
        <v>321</v>
      </c>
      <c r="G72" s="26" t="s">
        <v>21</v>
      </c>
      <c r="H72" s="25" t="s">
        <v>22</v>
      </c>
      <c r="I72" s="25" t="s">
        <v>179</v>
      </c>
      <c r="J72" s="61" t="s">
        <v>320</v>
      </c>
      <c r="K72" s="85">
        <f>K73</f>
        <v>159130.43</v>
      </c>
      <c r="L72" s="85">
        <f>L73</f>
        <v>159130.43</v>
      </c>
      <c r="M72" s="85">
        <f>M73</f>
        <v>0</v>
      </c>
      <c r="N72" s="83"/>
      <c r="O72" s="83"/>
      <c r="P72" s="83"/>
    </row>
    <row r="73" spans="1:16" ht="31.5" customHeight="1">
      <c r="A73" s="21">
        <v>61</v>
      </c>
      <c r="B73" s="25" t="s">
        <v>55</v>
      </c>
      <c r="C73" s="25" t="s">
        <v>12</v>
      </c>
      <c r="D73" s="25" t="s">
        <v>66</v>
      </c>
      <c r="E73" s="25" t="s">
        <v>31</v>
      </c>
      <c r="F73" s="25" t="s">
        <v>323</v>
      </c>
      <c r="G73" s="26" t="s">
        <v>38</v>
      </c>
      <c r="H73" s="25" t="s">
        <v>22</v>
      </c>
      <c r="I73" s="25" t="s">
        <v>179</v>
      </c>
      <c r="J73" s="61" t="s">
        <v>322</v>
      </c>
      <c r="K73" s="85">
        <v>159130.43</v>
      </c>
      <c r="L73" s="85">
        <v>159130.43</v>
      </c>
      <c r="M73" s="85">
        <v>0</v>
      </c>
      <c r="N73" s="83"/>
      <c r="O73" s="83"/>
      <c r="P73" s="83"/>
    </row>
    <row r="74" spans="1:16" ht="53.25" customHeight="1" hidden="1">
      <c r="A74" s="21"/>
      <c r="B74" s="25"/>
      <c r="C74" s="25"/>
      <c r="D74" s="25"/>
      <c r="E74" s="25"/>
      <c r="F74" s="25"/>
      <c r="G74" s="26"/>
      <c r="H74" s="25"/>
      <c r="I74" s="25"/>
      <c r="J74" s="31"/>
      <c r="K74" s="85"/>
      <c r="L74" s="85"/>
      <c r="M74" s="85"/>
      <c r="N74" s="83"/>
      <c r="O74" s="83"/>
      <c r="P74" s="83"/>
    </row>
    <row r="75" spans="1:16" ht="53.25" customHeight="1" hidden="1">
      <c r="A75" s="21"/>
      <c r="B75" s="25"/>
      <c r="C75" s="25"/>
      <c r="D75" s="25"/>
      <c r="E75" s="25"/>
      <c r="F75" s="25"/>
      <c r="G75" s="26"/>
      <c r="H75" s="25"/>
      <c r="I75" s="25"/>
      <c r="J75" s="31"/>
      <c r="K75" s="85"/>
      <c r="L75" s="85"/>
      <c r="M75" s="85"/>
      <c r="N75" s="83"/>
      <c r="O75" s="83"/>
      <c r="P75" s="83"/>
    </row>
    <row r="76" spans="1:16" ht="31.5">
      <c r="A76" s="21">
        <v>62</v>
      </c>
      <c r="B76" s="22" t="s">
        <v>20</v>
      </c>
      <c r="C76" s="22" t="s">
        <v>12</v>
      </c>
      <c r="D76" s="22" t="s">
        <v>75</v>
      </c>
      <c r="E76" s="22" t="s">
        <v>21</v>
      </c>
      <c r="F76" s="22" t="s">
        <v>20</v>
      </c>
      <c r="G76" s="23" t="s">
        <v>21</v>
      </c>
      <c r="H76" s="22" t="s">
        <v>22</v>
      </c>
      <c r="I76" s="22" t="s">
        <v>20</v>
      </c>
      <c r="J76" s="36" t="s">
        <v>74</v>
      </c>
      <c r="K76" s="82">
        <f>K77+K80</f>
        <v>2536350</v>
      </c>
      <c r="L76" s="82">
        <f>L77+L80</f>
        <v>2566706.14</v>
      </c>
      <c r="M76" s="82">
        <f>M77+M80</f>
        <v>570870</v>
      </c>
      <c r="N76" s="83"/>
      <c r="O76" s="83"/>
      <c r="P76" s="83"/>
    </row>
    <row r="77" spans="1:16" ht="94.5">
      <c r="A77" s="21">
        <v>63</v>
      </c>
      <c r="B77" s="25" t="s">
        <v>58</v>
      </c>
      <c r="C77" s="25" t="s">
        <v>12</v>
      </c>
      <c r="D77" s="25" t="s">
        <v>75</v>
      </c>
      <c r="E77" s="25" t="s">
        <v>31</v>
      </c>
      <c r="F77" s="25" t="s">
        <v>20</v>
      </c>
      <c r="G77" s="26" t="s">
        <v>21</v>
      </c>
      <c r="H77" s="25" t="s">
        <v>22</v>
      </c>
      <c r="I77" s="25" t="s">
        <v>20</v>
      </c>
      <c r="J77" s="61" t="s">
        <v>304</v>
      </c>
      <c r="K77" s="85">
        <f aca="true" t="shared" si="5" ref="K77:M78">K78</f>
        <v>15000</v>
      </c>
      <c r="L77" s="85">
        <f t="shared" si="5"/>
        <v>15000</v>
      </c>
      <c r="M77" s="85">
        <f t="shared" si="5"/>
        <v>0</v>
      </c>
      <c r="N77" s="83"/>
      <c r="O77" s="83"/>
      <c r="P77" s="83"/>
    </row>
    <row r="78" spans="1:16" ht="110.25">
      <c r="A78" s="21">
        <v>64</v>
      </c>
      <c r="B78" s="25" t="s">
        <v>58</v>
      </c>
      <c r="C78" s="25" t="s">
        <v>12</v>
      </c>
      <c r="D78" s="25" t="s">
        <v>75</v>
      </c>
      <c r="E78" s="25" t="s">
        <v>31</v>
      </c>
      <c r="F78" s="25" t="s">
        <v>50</v>
      </c>
      <c r="G78" s="26" t="s">
        <v>38</v>
      </c>
      <c r="H78" s="25" t="s">
        <v>22</v>
      </c>
      <c r="I78" s="25" t="s">
        <v>305</v>
      </c>
      <c r="J78" s="61" t="s">
        <v>302</v>
      </c>
      <c r="K78" s="85">
        <f t="shared" si="5"/>
        <v>15000</v>
      </c>
      <c r="L78" s="85">
        <f t="shared" si="5"/>
        <v>15000</v>
      </c>
      <c r="M78" s="85">
        <f t="shared" si="5"/>
        <v>0</v>
      </c>
      <c r="N78" s="83"/>
      <c r="O78" s="83"/>
      <c r="P78" s="83"/>
    </row>
    <row r="79" spans="1:16" ht="94.5" customHeight="1">
      <c r="A79" s="21">
        <v>65</v>
      </c>
      <c r="B79" s="25" t="s">
        <v>58</v>
      </c>
      <c r="C79" s="25" t="s">
        <v>12</v>
      </c>
      <c r="D79" s="25" t="s">
        <v>75</v>
      </c>
      <c r="E79" s="25" t="s">
        <v>31</v>
      </c>
      <c r="F79" s="25" t="s">
        <v>180</v>
      </c>
      <c r="G79" s="26" t="s">
        <v>38</v>
      </c>
      <c r="H79" s="25" t="s">
        <v>22</v>
      </c>
      <c r="I79" s="25" t="s">
        <v>305</v>
      </c>
      <c r="J79" s="61" t="s">
        <v>303</v>
      </c>
      <c r="K79" s="85">
        <v>15000</v>
      </c>
      <c r="L79" s="85">
        <v>15000</v>
      </c>
      <c r="M79" s="85">
        <v>0</v>
      </c>
      <c r="N79" s="83"/>
      <c r="O79" s="83"/>
      <c r="P79" s="83"/>
    </row>
    <row r="80" spans="1:16" ht="37.5" customHeight="1">
      <c r="A80" s="21">
        <v>66</v>
      </c>
      <c r="B80" s="25" t="s">
        <v>58</v>
      </c>
      <c r="C80" s="25" t="s">
        <v>12</v>
      </c>
      <c r="D80" s="25" t="s">
        <v>75</v>
      </c>
      <c r="E80" s="25" t="s">
        <v>114</v>
      </c>
      <c r="F80" s="25" t="s">
        <v>20</v>
      </c>
      <c r="G80" s="26" t="s">
        <v>21</v>
      </c>
      <c r="H80" s="25" t="s">
        <v>22</v>
      </c>
      <c r="I80" s="25" t="s">
        <v>115</v>
      </c>
      <c r="J80" s="60" t="s">
        <v>117</v>
      </c>
      <c r="K80" s="89">
        <f>K81+K83</f>
        <v>2521350</v>
      </c>
      <c r="L80" s="89">
        <f>L81+L83</f>
        <v>2551706.14</v>
      </c>
      <c r="M80" s="89">
        <f>M81+M83</f>
        <v>570870</v>
      </c>
      <c r="N80" s="83"/>
      <c r="O80" s="83"/>
      <c r="P80" s="83"/>
    </row>
    <row r="81" spans="1:16" ht="46.5" customHeight="1">
      <c r="A81" s="21">
        <v>67</v>
      </c>
      <c r="B81" s="25" t="s">
        <v>58</v>
      </c>
      <c r="C81" s="25" t="s">
        <v>12</v>
      </c>
      <c r="D81" s="25" t="s">
        <v>75</v>
      </c>
      <c r="E81" s="25" t="s">
        <v>114</v>
      </c>
      <c r="F81" s="25" t="s">
        <v>29</v>
      </c>
      <c r="G81" s="26" t="s">
        <v>21</v>
      </c>
      <c r="H81" s="25" t="s">
        <v>22</v>
      </c>
      <c r="I81" s="25" t="s">
        <v>115</v>
      </c>
      <c r="J81" s="31" t="s">
        <v>116</v>
      </c>
      <c r="K81" s="89">
        <f>K82</f>
        <v>2517800</v>
      </c>
      <c r="L81" s="89">
        <f>L82</f>
        <v>2548165.79</v>
      </c>
      <c r="M81" s="89">
        <f>M82</f>
        <v>570870</v>
      </c>
      <c r="N81" s="83"/>
      <c r="O81" s="83"/>
      <c r="P81" s="83"/>
    </row>
    <row r="82" spans="1:16" ht="69.75" customHeight="1">
      <c r="A82" s="21">
        <v>68</v>
      </c>
      <c r="B82" s="25" t="s">
        <v>58</v>
      </c>
      <c r="C82" s="25" t="s">
        <v>12</v>
      </c>
      <c r="D82" s="25" t="s">
        <v>75</v>
      </c>
      <c r="E82" s="25" t="s">
        <v>114</v>
      </c>
      <c r="F82" s="25" t="s">
        <v>60</v>
      </c>
      <c r="G82" s="26" t="s">
        <v>38</v>
      </c>
      <c r="H82" s="25" t="s">
        <v>22</v>
      </c>
      <c r="I82" s="25" t="s">
        <v>115</v>
      </c>
      <c r="J82" s="31" t="s">
        <v>174</v>
      </c>
      <c r="K82" s="85">
        <v>2517800</v>
      </c>
      <c r="L82" s="85">
        <v>2548165.79</v>
      </c>
      <c r="M82" s="85">
        <v>570870</v>
      </c>
      <c r="N82" s="83"/>
      <c r="O82" s="83"/>
      <c r="P82" s="83"/>
    </row>
    <row r="83" spans="1:16" ht="61.5" customHeight="1">
      <c r="A83" s="21">
        <v>69</v>
      </c>
      <c r="B83" s="25" t="s">
        <v>20</v>
      </c>
      <c r="C83" s="25" t="s">
        <v>12</v>
      </c>
      <c r="D83" s="25" t="s">
        <v>75</v>
      </c>
      <c r="E83" s="25" t="s">
        <v>114</v>
      </c>
      <c r="F83" s="25" t="s">
        <v>34</v>
      </c>
      <c r="G83" s="26" t="s">
        <v>21</v>
      </c>
      <c r="H83" s="25" t="s">
        <v>22</v>
      </c>
      <c r="I83" s="25" t="s">
        <v>115</v>
      </c>
      <c r="J83" s="61" t="s">
        <v>326</v>
      </c>
      <c r="K83" s="85">
        <f>K84</f>
        <v>3550</v>
      </c>
      <c r="L83" s="85">
        <f>L84</f>
        <v>3540.35</v>
      </c>
      <c r="M83" s="85">
        <f>M84</f>
        <v>0</v>
      </c>
      <c r="N83" s="83"/>
      <c r="O83" s="83"/>
      <c r="P83" s="83"/>
    </row>
    <row r="84" spans="1:16" ht="62.25" customHeight="1">
      <c r="A84" s="21">
        <v>70</v>
      </c>
      <c r="B84" s="25" t="s">
        <v>58</v>
      </c>
      <c r="C84" s="25" t="s">
        <v>12</v>
      </c>
      <c r="D84" s="25" t="s">
        <v>75</v>
      </c>
      <c r="E84" s="25" t="s">
        <v>114</v>
      </c>
      <c r="F84" s="25" t="s">
        <v>130</v>
      </c>
      <c r="G84" s="26" t="s">
        <v>38</v>
      </c>
      <c r="H84" s="25" t="s">
        <v>22</v>
      </c>
      <c r="I84" s="25" t="s">
        <v>115</v>
      </c>
      <c r="J84" s="66" t="s">
        <v>325</v>
      </c>
      <c r="K84" s="85">
        <v>3550</v>
      </c>
      <c r="L84" s="85">
        <v>3540.35</v>
      </c>
      <c r="M84" s="85">
        <v>0</v>
      </c>
      <c r="N84" s="83"/>
      <c r="O84" s="83"/>
      <c r="P84" s="83"/>
    </row>
    <row r="85" spans="1:16" ht="28.5" customHeight="1">
      <c r="A85" s="21">
        <v>71</v>
      </c>
      <c r="B85" s="22" t="s">
        <v>20</v>
      </c>
      <c r="C85" s="22" t="s">
        <v>12</v>
      </c>
      <c r="D85" s="22" t="s">
        <v>53</v>
      </c>
      <c r="E85" s="22" t="s">
        <v>21</v>
      </c>
      <c r="F85" s="22" t="s">
        <v>20</v>
      </c>
      <c r="G85" s="23" t="s">
        <v>21</v>
      </c>
      <c r="H85" s="22" t="s">
        <v>22</v>
      </c>
      <c r="I85" s="22" t="s">
        <v>20</v>
      </c>
      <c r="J85" s="24" t="s">
        <v>54</v>
      </c>
      <c r="K85" s="82">
        <f>K86+K112+K114+K116</f>
        <v>981200</v>
      </c>
      <c r="L85" s="82">
        <f>L86+L112+L114+L116</f>
        <v>1038300.19</v>
      </c>
      <c r="M85" s="82">
        <f>M86+M112+M114+M116</f>
        <v>754300</v>
      </c>
      <c r="N85" s="83"/>
      <c r="O85" s="83"/>
      <c r="P85" s="83"/>
    </row>
    <row r="86" spans="1:16" ht="52.5" customHeight="1">
      <c r="A86" s="21">
        <v>72</v>
      </c>
      <c r="B86" s="25" t="s">
        <v>20</v>
      </c>
      <c r="C86" s="25" t="s">
        <v>12</v>
      </c>
      <c r="D86" s="25" t="s">
        <v>53</v>
      </c>
      <c r="E86" s="25" t="s">
        <v>25</v>
      </c>
      <c r="F86" s="25" t="s">
        <v>20</v>
      </c>
      <c r="G86" s="26" t="s">
        <v>25</v>
      </c>
      <c r="H86" s="25" t="s">
        <v>22</v>
      </c>
      <c r="I86" s="25" t="s">
        <v>52</v>
      </c>
      <c r="J86" s="31" t="s">
        <v>143</v>
      </c>
      <c r="K86" s="82">
        <f>K87+K90+K93+K96+K98+K100+K103+K105+K107+K109</f>
        <v>506775</v>
      </c>
      <c r="L86" s="82">
        <f>L87+L90+L93+L96+L98+L100+L103+L105+L107+L109</f>
        <v>563875.84</v>
      </c>
      <c r="M86" s="82">
        <f>M87+M90+M93+M96+M98+M100+M103+M105+M107+M109</f>
        <v>454300</v>
      </c>
      <c r="N86" s="83"/>
      <c r="O86" s="83"/>
      <c r="P86" s="83"/>
    </row>
    <row r="87" spans="1:16" ht="63" customHeight="1">
      <c r="A87" s="21">
        <v>73</v>
      </c>
      <c r="B87" s="25" t="s">
        <v>20</v>
      </c>
      <c r="C87" s="25" t="s">
        <v>12</v>
      </c>
      <c r="D87" s="25" t="s">
        <v>53</v>
      </c>
      <c r="E87" s="25" t="s">
        <v>25</v>
      </c>
      <c r="F87" s="25" t="s">
        <v>50</v>
      </c>
      <c r="G87" s="26" t="s">
        <v>25</v>
      </c>
      <c r="H87" s="25" t="s">
        <v>22</v>
      </c>
      <c r="I87" s="25" t="s">
        <v>52</v>
      </c>
      <c r="J87" s="37" t="s">
        <v>211</v>
      </c>
      <c r="K87" s="82">
        <f>K88+K89</f>
        <v>23320</v>
      </c>
      <c r="L87" s="82">
        <f>L88+L89</f>
        <v>25119.24</v>
      </c>
      <c r="M87" s="82">
        <f>M88+M89</f>
        <v>3500</v>
      </c>
      <c r="N87" s="83"/>
      <c r="O87" s="83"/>
      <c r="P87" s="83"/>
    </row>
    <row r="88" spans="1:16" ht="96" customHeight="1">
      <c r="A88" s="21">
        <v>74</v>
      </c>
      <c r="B88" s="25" t="s">
        <v>206</v>
      </c>
      <c r="C88" s="25" t="s">
        <v>12</v>
      </c>
      <c r="D88" s="25" t="s">
        <v>53</v>
      </c>
      <c r="E88" s="25" t="s">
        <v>25</v>
      </c>
      <c r="F88" s="25" t="s">
        <v>180</v>
      </c>
      <c r="G88" s="26" t="s">
        <v>25</v>
      </c>
      <c r="H88" s="25" t="s">
        <v>22</v>
      </c>
      <c r="I88" s="25" t="s">
        <v>52</v>
      </c>
      <c r="J88" s="37" t="s">
        <v>212</v>
      </c>
      <c r="K88" s="85">
        <v>6800</v>
      </c>
      <c r="L88" s="85">
        <v>7106.88</v>
      </c>
      <c r="M88" s="85">
        <v>1500</v>
      </c>
      <c r="N88" s="83"/>
      <c r="O88" s="83"/>
      <c r="P88" s="83"/>
    </row>
    <row r="89" spans="1:16" ht="96" customHeight="1">
      <c r="A89" s="21">
        <v>75</v>
      </c>
      <c r="B89" s="25" t="s">
        <v>188</v>
      </c>
      <c r="C89" s="25" t="s">
        <v>12</v>
      </c>
      <c r="D89" s="25" t="s">
        <v>53</v>
      </c>
      <c r="E89" s="25" t="s">
        <v>25</v>
      </c>
      <c r="F89" s="25" t="s">
        <v>180</v>
      </c>
      <c r="G89" s="26" t="s">
        <v>25</v>
      </c>
      <c r="H89" s="25" t="s">
        <v>22</v>
      </c>
      <c r="I89" s="25" t="s">
        <v>52</v>
      </c>
      <c r="J89" s="37" t="s">
        <v>212</v>
      </c>
      <c r="K89" s="85">
        <v>16520</v>
      </c>
      <c r="L89" s="85">
        <v>18012.36</v>
      </c>
      <c r="M89" s="85">
        <v>2000</v>
      </c>
      <c r="N89" s="83"/>
      <c r="O89" s="83"/>
      <c r="P89" s="83"/>
    </row>
    <row r="90" spans="1:16" ht="90" customHeight="1">
      <c r="A90" s="21">
        <v>76</v>
      </c>
      <c r="B90" s="25" t="s">
        <v>20</v>
      </c>
      <c r="C90" s="25" t="s">
        <v>12</v>
      </c>
      <c r="D90" s="25" t="s">
        <v>53</v>
      </c>
      <c r="E90" s="25" t="s">
        <v>25</v>
      </c>
      <c r="F90" s="25" t="s">
        <v>51</v>
      </c>
      <c r="G90" s="26" t="s">
        <v>25</v>
      </c>
      <c r="H90" s="25" t="s">
        <v>22</v>
      </c>
      <c r="I90" s="25" t="s">
        <v>52</v>
      </c>
      <c r="J90" s="38" t="s">
        <v>213</v>
      </c>
      <c r="K90" s="82">
        <f>K91+K92</f>
        <v>142550</v>
      </c>
      <c r="L90" s="82">
        <f>L91+L92</f>
        <v>157009.99</v>
      </c>
      <c r="M90" s="82">
        <f>M91+M92</f>
        <v>35000</v>
      </c>
      <c r="N90" s="83"/>
      <c r="O90" s="83"/>
      <c r="P90" s="83"/>
    </row>
    <row r="91" spans="1:16" ht="114" customHeight="1">
      <c r="A91" s="21">
        <v>77</v>
      </c>
      <c r="B91" s="25" t="s">
        <v>206</v>
      </c>
      <c r="C91" s="25" t="s">
        <v>12</v>
      </c>
      <c r="D91" s="25" t="s">
        <v>53</v>
      </c>
      <c r="E91" s="25" t="s">
        <v>25</v>
      </c>
      <c r="F91" s="25" t="s">
        <v>144</v>
      </c>
      <c r="G91" s="26" t="s">
        <v>25</v>
      </c>
      <c r="H91" s="25" t="s">
        <v>22</v>
      </c>
      <c r="I91" s="25" t="s">
        <v>52</v>
      </c>
      <c r="J91" s="27" t="s">
        <v>214</v>
      </c>
      <c r="K91" s="85">
        <v>14510</v>
      </c>
      <c r="L91" s="85">
        <v>22040.28</v>
      </c>
      <c r="M91" s="85">
        <v>700</v>
      </c>
      <c r="N91" s="83"/>
      <c r="O91" s="83"/>
      <c r="P91" s="83"/>
    </row>
    <row r="92" spans="1:16" ht="113.25" customHeight="1">
      <c r="A92" s="21">
        <v>78</v>
      </c>
      <c r="B92" s="25" t="s">
        <v>188</v>
      </c>
      <c r="C92" s="25" t="s">
        <v>12</v>
      </c>
      <c r="D92" s="25" t="s">
        <v>53</v>
      </c>
      <c r="E92" s="25" t="s">
        <v>25</v>
      </c>
      <c r="F92" s="25" t="s">
        <v>144</v>
      </c>
      <c r="G92" s="26" t="s">
        <v>25</v>
      </c>
      <c r="H92" s="25" t="s">
        <v>22</v>
      </c>
      <c r="I92" s="25" t="s">
        <v>52</v>
      </c>
      <c r="J92" s="27" t="s">
        <v>214</v>
      </c>
      <c r="K92" s="85">
        <v>128040</v>
      </c>
      <c r="L92" s="85">
        <v>134969.71</v>
      </c>
      <c r="M92" s="85">
        <v>34300</v>
      </c>
      <c r="N92" s="82" t="e">
        <f>N93+N97+#REF!+#REF!</f>
        <v>#REF!</v>
      </c>
      <c r="O92" s="82" t="e">
        <f>O93+O97+#REF!+#REF!</f>
        <v>#REF!</v>
      </c>
      <c r="P92" s="83"/>
    </row>
    <row r="93" spans="1:16" ht="72" customHeight="1">
      <c r="A93" s="21">
        <v>79</v>
      </c>
      <c r="B93" s="25" t="s">
        <v>20</v>
      </c>
      <c r="C93" s="25" t="s">
        <v>12</v>
      </c>
      <c r="D93" s="25" t="s">
        <v>53</v>
      </c>
      <c r="E93" s="25" t="s">
        <v>25</v>
      </c>
      <c r="F93" s="25" t="s">
        <v>140</v>
      </c>
      <c r="G93" s="26" t="s">
        <v>25</v>
      </c>
      <c r="H93" s="25" t="s">
        <v>22</v>
      </c>
      <c r="I93" s="25" t="s">
        <v>52</v>
      </c>
      <c r="J93" s="27" t="s">
        <v>215</v>
      </c>
      <c r="K93" s="82">
        <f>K94+K95</f>
        <v>5130</v>
      </c>
      <c r="L93" s="82">
        <f>L94+L95</f>
        <v>6531.02</v>
      </c>
      <c r="M93" s="82">
        <f>M94+M95</f>
        <v>1500</v>
      </c>
      <c r="N93" s="83"/>
      <c r="O93" s="83"/>
      <c r="P93" s="83"/>
    </row>
    <row r="94" spans="1:16" ht="98.25" customHeight="1">
      <c r="A94" s="21">
        <v>80</v>
      </c>
      <c r="B94" s="25" t="s">
        <v>206</v>
      </c>
      <c r="C94" s="25" t="s">
        <v>12</v>
      </c>
      <c r="D94" s="25" t="s">
        <v>53</v>
      </c>
      <c r="E94" s="25" t="s">
        <v>25</v>
      </c>
      <c r="F94" s="25" t="s">
        <v>145</v>
      </c>
      <c r="G94" s="26" t="s">
        <v>25</v>
      </c>
      <c r="H94" s="25" t="s">
        <v>22</v>
      </c>
      <c r="I94" s="25" t="s">
        <v>52</v>
      </c>
      <c r="J94" s="39" t="s">
        <v>216</v>
      </c>
      <c r="K94" s="85">
        <v>1750</v>
      </c>
      <c r="L94" s="85">
        <v>1750</v>
      </c>
      <c r="M94" s="85">
        <v>700</v>
      </c>
      <c r="N94" s="83"/>
      <c r="O94" s="83"/>
      <c r="P94" s="83"/>
    </row>
    <row r="95" spans="1:16" ht="105.75" customHeight="1">
      <c r="A95" s="21">
        <v>81</v>
      </c>
      <c r="B95" s="25" t="s">
        <v>188</v>
      </c>
      <c r="C95" s="25" t="s">
        <v>12</v>
      </c>
      <c r="D95" s="25" t="s">
        <v>53</v>
      </c>
      <c r="E95" s="25" t="s">
        <v>25</v>
      </c>
      <c r="F95" s="25" t="s">
        <v>145</v>
      </c>
      <c r="G95" s="26" t="s">
        <v>25</v>
      </c>
      <c r="H95" s="25" t="s">
        <v>22</v>
      </c>
      <c r="I95" s="25" t="s">
        <v>52</v>
      </c>
      <c r="J95" s="39" t="s">
        <v>216</v>
      </c>
      <c r="K95" s="85">
        <v>3380</v>
      </c>
      <c r="L95" s="85">
        <v>4781.02</v>
      </c>
      <c r="M95" s="85">
        <v>800</v>
      </c>
      <c r="N95" s="83"/>
      <c r="O95" s="83"/>
      <c r="P95" s="83"/>
    </row>
    <row r="96" spans="1:16" ht="84.75" customHeight="1">
      <c r="A96" s="21">
        <v>82</v>
      </c>
      <c r="B96" s="25" t="s">
        <v>20</v>
      </c>
      <c r="C96" s="25" t="s">
        <v>12</v>
      </c>
      <c r="D96" s="25" t="s">
        <v>53</v>
      </c>
      <c r="E96" s="25" t="s">
        <v>25</v>
      </c>
      <c r="F96" s="25" t="s">
        <v>146</v>
      </c>
      <c r="G96" s="26" t="s">
        <v>25</v>
      </c>
      <c r="H96" s="25" t="s">
        <v>22</v>
      </c>
      <c r="I96" s="25" t="s">
        <v>52</v>
      </c>
      <c r="J96" s="38" t="s">
        <v>217</v>
      </c>
      <c r="K96" s="86">
        <f>K97</f>
        <v>103875</v>
      </c>
      <c r="L96" s="86">
        <f>L97</f>
        <v>131848.41</v>
      </c>
      <c r="M96" s="86">
        <f>M97</f>
        <v>307300</v>
      </c>
      <c r="N96" s="83"/>
      <c r="O96" s="83"/>
      <c r="P96" s="83"/>
    </row>
    <row r="97" spans="1:16" ht="110.25">
      <c r="A97" s="21">
        <v>83</v>
      </c>
      <c r="B97" s="25" t="s">
        <v>188</v>
      </c>
      <c r="C97" s="25" t="s">
        <v>12</v>
      </c>
      <c r="D97" s="25" t="s">
        <v>53</v>
      </c>
      <c r="E97" s="25" t="s">
        <v>25</v>
      </c>
      <c r="F97" s="25" t="s">
        <v>147</v>
      </c>
      <c r="G97" s="26" t="s">
        <v>25</v>
      </c>
      <c r="H97" s="25" t="s">
        <v>22</v>
      </c>
      <c r="I97" s="25" t="s">
        <v>52</v>
      </c>
      <c r="J97" s="15" t="s">
        <v>218</v>
      </c>
      <c r="K97" s="87">
        <v>103875</v>
      </c>
      <c r="L97" s="87">
        <v>131848.41</v>
      </c>
      <c r="M97" s="87">
        <v>307300</v>
      </c>
      <c r="N97" s="83"/>
      <c r="O97" s="83"/>
      <c r="P97" s="83"/>
    </row>
    <row r="98" spans="1:16" ht="65.25" customHeight="1">
      <c r="A98" s="21">
        <v>84</v>
      </c>
      <c r="B98" s="25" t="s">
        <v>20</v>
      </c>
      <c r="C98" s="25" t="s">
        <v>12</v>
      </c>
      <c r="D98" s="25" t="s">
        <v>53</v>
      </c>
      <c r="E98" s="25" t="s">
        <v>25</v>
      </c>
      <c r="F98" s="25" t="s">
        <v>332</v>
      </c>
      <c r="G98" s="26" t="s">
        <v>25</v>
      </c>
      <c r="H98" s="25" t="s">
        <v>22</v>
      </c>
      <c r="I98" s="25" t="s">
        <v>52</v>
      </c>
      <c r="J98" s="76" t="s">
        <v>331</v>
      </c>
      <c r="K98" s="86">
        <f>K99</f>
        <v>50000</v>
      </c>
      <c r="L98" s="86">
        <f>L99</f>
        <v>50000</v>
      </c>
      <c r="M98" s="86">
        <f>M99</f>
        <v>0</v>
      </c>
      <c r="N98" s="83"/>
      <c r="O98" s="83"/>
      <c r="P98" s="83"/>
    </row>
    <row r="99" spans="1:16" ht="96.75" customHeight="1">
      <c r="A99" s="21">
        <v>85</v>
      </c>
      <c r="B99" s="25" t="s">
        <v>188</v>
      </c>
      <c r="C99" s="25" t="s">
        <v>12</v>
      </c>
      <c r="D99" s="25" t="s">
        <v>53</v>
      </c>
      <c r="E99" s="25" t="s">
        <v>25</v>
      </c>
      <c r="F99" s="25" t="s">
        <v>329</v>
      </c>
      <c r="G99" s="26" t="s">
        <v>25</v>
      </c>
      <c r="H99" s="25" t="s">
        <v>22</v>
      </c>
      <c r="I99" s="25" t="s">
        <v>52</v>
      </c>
      <c r="J99" s="76" t="s">
        <v>333</v>
      </c>
      <c r="K99" s="87">
        <v>50000</v>
      </c>
      <c r="L99" s="87">
        <v>50000</v>
      </c>
      <c r="M99" s="87">
        <v>0</v>
      </c>
      <c r="N99" s="83"/>
      <c r="O99" s="83"/>
      <c r="P99" s="83"/>
    </row>
    <row r="100" spans="1:16" ht="77.25" customHeight="1">
      <c r="A100" s="21">
        <v>86</v>
      </c>
      <c r="B100" s="25" t="s">
        <v>20</v>
      </c>
      <c r="C100" s="25" t="s">
        <v>12</v>
      </c>
      <c r="D100" s="25" t="s">
        <v>53</v>
      </c>
      <c r="E100" s="25" t="s">
        <v>25</v>
      </c>
      <c r="F100" s="25" t="s">
        <v>52</v>
      </c>
      <c r="G100" s="26" t="s">
        <v>25</v>
      </c>
      <c r="H100" s="25" t="s">
        <v>22</v>
      </c>
      <c r="I100" s="25" t="s">
        <v>52</v>
      </c>
      <c r="J100" s="15" t="s">
        <v>219</v>
      </c>
      <c r="K100" s="86">
        <f>K102+K101</f>
        <v>37900</v>
      </c>
      <c r="L100" s="86">
        <f>L102+L101</f>
        <v>37900</v>
      </c>
      <c r="M100" s="86">
        <f>M102+M101</f>
        <v>7000</v>
      </c>
      <c r="N100" s="86">
        <f>N102+N101</f>
        <v>0</v>
      </c>
      <c r="O100" s="86">
        <f>O102+O101</f>
        <v>0</v>
      </c>
      <c r="P100" s="83"/>
    </row>
    <row r="101" spans="1:16" ht="77.25" customHeight="1">
      <c r="A101" s="21">
        <v>87</v>
      </c>
      <c r="B101" s="25" t="s">
        <v>206</v>
      </c>
      <c r="C101" s="25" t="s">
        <v>12</v>
      </c>
      <c r="D101" s="25" t="s">
        <v>53</v>
      </c>
      <c r="E101" s="25" t="s">
        <v>25</v>
      </c>
      <c r="F101" s="25" t="s">
        <v>150</v>
      </c>
      <c r="G101" s="26" t="s">
        <v>25</v>
      </c>
      <c r="H101" s="25" t="s">
        <v>22</v>
      </c>
      <c r="I101" s="25" t="s">
        <v>52</v>
      </c>
      <c r="J101" s="15" t="s">
        <v>220</v>
      </c>
      <c r="K101" s="87">
        <v>15400</v>
      </c>
      <c r="L101" s="87">
        <v>15400</v>
      </c>
      <c r="M101" s="87">
        <v>0</v>
      </c>
      <c r="N101" s="83"/>
      <c r="O101" s="83"/>
      <c r="P101" s="83"/>
    </row>
    <row r="102" spans="1:16" ht="110.25" customHeight="1">
      <c r="A102" s="21">
        <v>88</v>
      </c>
      <c r="B102" s="25" t="s">
        <v>188</v>
      </c>
      <c r="C102" s="25" t="s">
        <v>12</v>
      </c>
      <c r="D102" s="25" t="s">
        <v>53</v>
      </c>
      <c r="E102" s="25" t="s">
        <v>25</v>
      </c>
      <c r="F102" s="25" t="s">
        <v>150</v>
      </c>
      <c r="G102" s="26" t="s">
        <v>25</v>
      </c>
      <c r="H102" s="25" t="s">
        <v>22</v>
      </c>
      <c r="I102" s="25" t="s">
        <v>52</v>
      </c>
      <c r="J102" s="15" t="s">
        <v>220</v>
      </c>
      <c r="K102" s="87">
        <v>22500</v>
      </c>
      <c r="L102" s="87">
        <v>22500</v>
      </c>
      <c r="M102" s="87">
        <v>7000</v>
      </c>
      <c r="N102" s="83"/>
      <c r="O102" s="83"/>
      <c r="P102" s="83"/>
    </row>
    <row r="103" spans="1:16" ht="77.25" customHeight="1">
      <c r="A103" s="21">
        <v>89</v>
      </c>
      <c r="B103" s="25" t="s">
        <v>20</v>
      </c>
      <c r="C103" s="25" t="s">
        <v>12</v>
      </c>
      <c r="D103" s="25" t="s">
        <v>53</v>
      </c>
      <c r="E103" s="25" t="s">
        <v>25</v>
      </c>
      <c r="F103" s="25" t="s">
        <v>128</v>
      </c>
      <c r="G103" s="26" t="s">
        <v>25</v>
      </c>
      <c r="H103" s="25" t="s">
        <v>22</v>
      </c>
      <c r="I103" s="25" t="s">
        <v>52</v>
      </c>
      <c r="J103" s="15" t="s">
        <v>221</v>
      </c>
      <c r="K103" s="86">
        <f>K104</f>
        <v>5000</v>
      </c>
      <c r="L103" s="86">
        <f>L104</f>
        <v>5750</v>
      </c>
      <c r="M103" s="86">
        <f>M104</f>
        <v>5000</v>
      </c>
      <c r="N103" s="83"/>
      <c r="O103" s="83"/>
      <c r="P103" s="83"/>
    </row>
    <row r="104" spans="1:16" ht="129" customHeight="1">
      <c r="A104" s="21">
        <v>90</v>
      </c>
      <c r="B104" s="25" t="s">
        <v>188</v>
      </c>
      <c r="C104" s="25" t="s">
        <v>12</v>
      </c>
      <c r="D104" s="25" t="s">
        <v>53</v>
      </c>
      <c r="E104" s="25" t="s">
        <v>25</v>
      </c>
      <c r="F104" s="25" t="s">
        <v>151</v>
      </c>
      <c r="G104" s="26" t="s">
        <v>25</v>
      </c>
      <c r="H104" s="25" t="s">
        <v>22</v>
      </c>
      <c r="I104" s="25" t="s">
        <v>52</v>
      </c>
      <c r="J104" s="15" t="s">
        <v>222</v>
      </c>
      <c r="K104" s="87">
        <v>5000</v>
      </c>
      <c r="L104" s="87">
        <v>5750</v>
      </c>
      <c r="M104" s="87">
        <v>5000</v>
      </c>
      <c r="N104" s="83"/>
      <c r="O104" s="83"/>
      <c r="P104" s="83"/>
    </row>
    <row r="105" spans="1:16" ht="64.5" customHeight="1">
      <c r="A105" s="21">
        <v>91</v>
      </c>
      <c r="B105" s="25" t="s">
        <v>20</v>
      </c>
      <c r="C105" s="25" t="s">
        <v>12</v>
      </c>
      <c r="D105" s="25" t="s">
        <v>53</v>
      </c>
      <c r="E105" s="25" t="s">
        <v>25</v>
      </c>
      <c r="F105" s="25" t="s">
        <v>336</v>
      </c>
      <c r="G105" s="26" t="s">
        <v>25</v>
      </c>
      <c r="H105" s="25" t="s">
        <v>22</v>
      </c>
      <c r="I105" s="25" t="s">
        <v>52</v>
      </c>
      <c r="J105" s="76" t="s">
        <v>334</v>
      </c>
      <c r="K105" s="86">
        <f>K106</f>
        <v>2172</v>
      </c>
      <c r="L105" s="86">
        <f>L106</f>
        <v>2171.79</v>
      </c>
      <c r="M105" s="86">
        <f>M106</f>
        <v>0</v>
      </c>
      <c r="N105" s="83"/>
      <c r="O105" s="83"/>
      <c r="P105" s="83"/>
    </row>
    <row r="106" spans="1:16" ht="97.5" customHeight="1">
      <c r="A106" s="21">
        <v>92</v>
      </c>
      <c r="B106" s="25" t="s">
        <v>188</v>
      </c>
      <c r="C106" s="25" t="s">
        <v>12</v>
      </c>
      <c r="D106" s="25" t="s">
        <v>53</v>
      </c>
      <c r="E106" s="25" t="s">
        <v>25</v>
      </c>
      <c r="F106" s="25" t="s">
        <v>330</v>
      </c>
      <c r="G106" s="26" t="s">
        <v>25</v>
      </c>
      <c r="H106" s="25" t="s">
        <v>22</v>
      </c>
      <c r="I106" s="25" t="s">
        <v>52</v>
      </c>
      <c r="J106" s="76" t="s">
        <v>335</v>
      </c>
      <c r="K106" s="87">
        <v>2172</v>
      </c>
      <c r="L106" s="87">
        <v>2171.79</v>
      </c>
      <c r="M106" s="87">
        <v>0</v>
      </c>
      <c r="N106" s="83"/>
      <c r="O106" s="83"/>
      <c r="P106" s="83"/>
    </row>
    <row r="107" spans="1:16" ht="62.25" customHeight="1">
      <c r="A107" s="21">
        <v>93</v>
      </c>
      <c r="B107" s="25" t="s">
        <v>20</v>
      </c>
      <c r="C107" s="25" t="s">
        <v>12</v>
      </c>
      <c r="D107" s="25" t="s">
        <v>53</v>
      </c>
      <c r="E107" s="25" t="s">
        <v>25</v>
      </c>
      <c r="F107" s="25" t="s">
        <v>181</v>
      </c>
      <c r="G107" s="26" t="s">
        <v>25</v>
      </c>
      <c r="H107" s="25" t="s">
        <v>22</v>
      </c>
      <c r="I107" s="25" t="s">
        <v>52</v>
      </c>
      <c r="J107" s="37" t="s">
        <v>223</v>
      </c>
      <c r="K107" s="86">
        <f>K108</f>
        <v>36930</v>
      </c>
      <c r="L107" s="86">
        <f>L108</f>
        <v>38181.54</v>
      </c>
      <c r="M107" s="86">
        <f>M108</f>
        <v>45000</v>
      </c>
      <c r="N107" s="83"/>
      <c r="O107" s="83"/>
      <c r="P107" s="83"/>
    </row>
    <row r="108" spans="1:16" ht="94.5" customHeight="1">
      <c r="A108" s="21">
        <v>94</v>
      </c>
      <c r="B108" s="25" t="s">
        <v>188</v>
      </c>
      <c r="C108" s="25" t="s">
        <v>12</v>
      </c>
      <c r="D108" s="25" t="s">
        <v>53</v>
      </c>
      <c r="E108" s="25" t="s">
        <v>25</v>
      </c>
      <c r="F108" s="25" t="s">
        <v>182</v>
      </c>
      <c r="G108" s="26" t="s">
        <v>25</v>
      </c>
      <c r="H108" s="25" t="s">
        <v>22</v>
      </c>
      <c r="I108" s="25" t="s">
        <v>52</v>
      </c>
      <c r="J108" s="37" t="s">
        <v>224</v>
      </c>
      <c r="K108" s="87">
        <v>36930</v>
      </c>
      <c r="L108" s="87">
        <v>38181.54</v>
      </c>
      <c r="M108" s="87">
        <v>45000</v>
      </c>
      <c r="N108" s="83"/>
      <c r="O108" s="83"/>
      <c r="P108" s="83"/>
    </row>
    <row r="109" spans="1:16" ht="79.5" customHeight="1">
      <c r="A109" s="21">
        <v>95</v>
      </c>
      <c r="B109" s="25" t="s">
        <v>20</v>
      </c>
      <c r="C109" s="25" t="s">
        <v>12</v>
      </c>
      <c r="D109" s="25" t="s">
        <v>53</v>
      </c>
      <c r="E109" s="25" t="s">
        <v>25</v>
      </c>
      <c r="F109" s="25" t="s">
        <v>148</v>
      </c>
      <c r="G109" s="26" t="s">
        <v>25</v>
      </c>
      <c r="H109" s="25" t="s">
        <v>22</v>
      </c>
      <c r="I109" s="25" t="s">
        <v>52</v>
      </c>
      <c r="J109" s="29" t="s">
        <v>225</v>
      </c>
      <c r="K109" s="82">
        <f>K110+K111</f>
        <v>99898</v>
      </c>
      <c r="L109" s="82">
        <f>L110+L111</f>
        <v>109363.85</v>
      </c>
      <c r="M109" s="82">
        <f>M110+M111</f>
        <v>50000</v>
      </c>
      <c r="N109" s="83"/>
      <c r="O109" s="83"/>
      <c r="P109" s="83"/>
    </row>
    <row r="110" spans="1:16" ht="101.25" customHeight="1">
      <c r="A110" s="54">
        <v>96</v>
      </c>
      <c r="B110" s="55" t="s">
        <v>206</v>
      </c>
      <c r="C110" s="55" t="s">
        <v>12</v>
      </c>
      <c r="D110" s="55" t="s">
        <v>53</v>
      </c>
      <c r="E110" s="55" t="s">
        <v>25</v>
      </c>
      <c r="F110" s="55" t="s">
        <v>149</v>
      </c>
      <c r="G110" s="56" t="s">
        <v>25</v>
      </c>
      <c r="H110" s="55" t="s">
        <v>22</v>
      </c>
      <c r="I110" s="55" t="s">
        <v>52</v>
      </c>
      <c r="J110" s="57" t="s">
        <v>226</v>
      </c>
      <c r="K110" s="85">
        <v>1560</v>
      </c>
      <c r="L110" s="85">
        <v>1809.86</v>
      </c>
      <c r="M110" s="85">
        <v>900</v>
      </c>
      <c r="N110" s="83"/>
      <c r="O110" s="83"/>
      <c r="P110" s="83"/>
    </row>
    <row r="111" spans="1:16" ht="96" customHeight="1">
      <c r="A111" s="54">
        <v>97</v>
      </c>
      <c r="B111" s="55" t="s">
        <v>188</v>
      </c>
      <c r="C111" s="55" t="s">
        <v>12</v>
      </c>
      <c r="D111" s="55" t="s">
        <v>53</v>
      </c>
      <c r="E111" s="55" t="s">
        <v>25</v>
      </c>
      <c r="F111" s="55" t="s">
        <v>149</v>
      </c>
      <c r="G111" s="56" t="s">
        <v>25</v>
      </c>
      <c r="H111" s="55" t="s">
        <v>22</v>
      </c>
      <c r="I111" s="55" t="s">
        <v>52</v>
      </c>
      <c r="J111" s="57" t="s">
        <v>226</v>
      </c>
      <c r="K111" s="85">
        <v>98338</v>
      </c>
      <c r="L111" s="85">
        <v>107553.99</v>
      </c>
      <c r="M111" s="85">
        <v>49100</v>
      </c>
      <c r="N111" s="83"/>
      <c r="O111" s="83"/>
      <c r="P111" s="83"/>
    </row>
    <row r="112" spans="1:16" ht="50.25" customHeight="1">
      <c r="A112" s="54">
        <v>98</v>
      </c>
      <c r="B112" s="55" t="s">
        <v>20</v>
      </c>
      <c r="C112" s="55" t="s">
        <v>12</v>
      </c>
      <c r="D112" s="55" t="s">
        <v>53</v>
      </c>
      <c r="E112" s="55" t="s">
        <v>4</v>
      </c>
      <c r="F112" s="55" t="s">
        <v>106</v>
      </c>
      <c r="G112" s="56" t="s">
        <v>21</v>
      </c>
      <c r="H112" s="55" t="s">
        <v>22</v>
      </c>
      <c r="I112" s="55" t="s">
        <v>20</v>
      </c>
      <c r="J112" s="51" t="s">
        <v>337</v>
      </c>
      <c r="K112" s="82">
        <f>K113</f>
        <v>28260</v>
      </c>
      <c r="L112" s="82">
        <f>L113</f>
        <v>28260</v>
      </c>
      <c r="M112" s="82">
        <f>M113</f>
        <v>0</v>
      </c>
      <c r="N112" s="83"/>
      <c r="O112" s="83"/>
      <c r="P112" s="83"/>
    </row>
    <row r="113" spans="1:16" ht="66" customHeight="1">
      <c r="A113" s="54">
        <v>99</v>
      </c>
      <c r="B113" s="55" t="s">
        <v>55</v>
      </c>
      <c r="C113" s="55" t="s">
        <v>12</v>
      </c>
      <c r="D113" s="55" t="s">
        <v>53</v>
      </c>
      <c r="E113" s="55" t="s">
        <v>4</v>
      </c>
      <c r="F113" s="55" t="s">
        <v>106</v>
      </c>
      <c r="G113" s="56" t="s">
        <v>38</v>
      </c>
      <c r="H113" s="55" t="s">
        <v>22</v>
      </c>
      <c r="I113" s="55" t="s">
        <v>52</v>
      </c>
      <c r="J113" s="51" t="s">
        <v>338</v>
      </c>
      <c r="K113" s="85">
        <v>28260</v>
      </c>
      <c r="L113" s="85">
        <v>28260</v>
      </c>
      <c r="M113" s="85">
        <v>0</v>
      </c>
      <c r="N113" s="83"/>
      <c r="O113" s="83"/>
      <c r="P113" s="83"/>
    </row>
    <row r="114" spans="1:16" ht="80.25" customHeight="1">
      <c r="A114" s="54">
        <v>100</v>
      </c>
      <c r="B114" s="55" t="s">
        <v>20</v>
      </c>
      <c r="C114" s="55" t="s">
        <v>12</v>
      </c>
      <c r="D114" s="55" t="s">
        <v>53</v>
      </c>
      <c r="E114" s="55" t="s">
        <v>4</v>
      </c>
      <c r="F114" s="55" t="s">
        <v>44</v>
      </c>
      <c r="G114" s="56" t="s">
        <v>21</v>
      </c>
      <c r="H114" s="55" t="s">
        <v>22</v>
      </c>
      <c r="I114" s="55" t="s">
        <v>52</v>
      </c>
      <c r="J114" s="51" t="s">
        <v>339</v>
      </c>
      <c r="K114" s="82">
        <f>K115</f>
        <v>38615</v>
      </c>
      <c r="L114" s="82">
        <f>L115</f>
        <v>38614.35</v>
      </c>
      <c r="M114" s="82">
        <f>M115</f>
        <v>0</v>
      </c>
      <c r="N114" s="83"/>
      <c r="O114" s="83"/>
      <c r="P114" s="83"/>
    </row>
    <row r="115" spans="1:16" ht="81.75" customHeight="1">
      <c r="A115" s="54">
        <v>101</v>
      </c>
      <c r="B115" s="55" t="s">
        <v>327</v>
      </c>
      <c r="C115" s="55" t="s">
        <v>12</v>
      </c>
      <c r="D115" s="55" t="s">
        <v>53</v>
      </c>
      <c r="E115" s="55" t="s">
        <v>4</v>
      </c>
      <c r="F115" s="55" t="s">
        <v>328</v>
      </c>
      <c r="G115" s="56" t="s">
        <v>25</v>
      </c>
      <c r="H115" s="55" t="s">
        <v>22</v>
      </c>
      <c r="I115" s="55" t="s">
        <v>52</v>
      </c>
      <c r="J115" s="77" t="s">
        <v>340</v>
      </c>
      <c r="K115" s="85">
        <v>38615</v>
      </c>
      <c r="L115" s="85">
        <v>38614.35</v>
      </c>
      <c r="M115" s="85">
        <v>0</v>
      </c>
      <c r="N115" s="83"/>
      <c r="O115" s="83"/>
      <c r="P115" s="83"/>
    </row>
    <row r="116" spans="1:16" ht="32.25" customHeight="1">
      <c r="A116" s="21">
        <v>102</v>
      </c>
      <c r="B116" s="25" t="s">
        <v>20</v>
      </c>
      <c r="C116" s="25" t="s">
        <v>12</v>
      </c>
      <c r="D116" s="25" t="s">
        <v>53</v>
      </c>
      <c r="E116" s="25" t="s">
        <v>45</v>
      </c>
      <c r="F116" s="25" t="s">
        <v>20</v>
      </c>
      <c r="G116" s="26" t="s">
        <v>25</v>
      </c>
      <c r="H116" s="25" t="s">
        <v>22</v>
      </c>
      <c r="I116" s="25" t="s">
        <v>52</v>
      </c>
      <c r="J116" s="53" t="s">
        <v>198</v>
      </c>
      <c r="K116" s="82">
        <f>K117</f>
        <v>407550</v>
      </c>
      <c r="L116" s="82">
        <f>L117</f>
        <v>407550</v>
      </c>
      <c r="M116" s="82">
        <f>M117</f>
        <v>300000</v>
      </c>
      <c r="N116" s="83"/>
      <c r="O116" s="83"/>
      <c r="P116" s="83"/>
    </row>
    <row r="117" spans="1:16" ht="114.75" customHeight="1">
      <c r="A117" s="21">
        <v>103</v>
      </c>
      <c r="B117" s="25" t="s">
        <v>20</v>
      </c>
      <c r="C117" s="25" t="s">
        <v>12</v>
      </c>
      <c r="D117" s="25" t="s">
        <v>53</v>
      </c>
      <c r="E117" s="25" t="s">
        <v>45</v>
      </c>
      <c r="F117" s="25" t="s">
        <v>50</v>
      </c>
      <c r="G117" s="26" t="s">
        <v>25</v>
      </c>
      <c r="H117" s="25" t="s">
        <v>22</v>
      </c>
      <c r="I117" s="25" t="s">
        <v>52</v>
      </c>
      <c r="J117" s="51" t="s">
        <v>199</v>
      </c>
      <c r="K117" s="82">
        <f>K118+K119</f>
        <v>407550</v>
      </c>
      <c r="L117" s="82">
        <f>L118+L119</f>
        <v>407550</v>
      </c>
      <c r="M117" s="82">
        <f>M118+M119</f>
        <v>300000</v>
      </c>
      <c r="N117" s="83"/>
      <c r="O117" s="83"/>
      <c r="P117" s="83"/>
    </row>
    <row r="118" spans="1:16" ht="114.75" customHeight="1">
      <c r="A118" s="21">
        <v>104</v>
      </c>
      <c r="B118" s="25" t="s">
        <v>207</v>
      </c>
      <c r="C118" s="25" t="s">
        <v>12</v>
      </c>
      <c r="D118" s="25" t="s">
        <v>53</v>
      </c>
      <c r="E118" s="25" t="s">
        <v>45</v>
      </c>
      <c r="F118" s="25" t="s">
        <v>50</v>
      </c>
      <c r="G118" s="26" t="s">
        <v>25</v>
      </c>
      <c r="H118" s="25" t="s">
        <v>22</v>
      </c>
      <c r="I118" s="25" t="s">
        <v>52</v>
      </c>
      <c r="J118" s="51" t="s">
        <v>199</v>
      </c>
      <c r="K118" s="85">
        <v>402150</v>
      </c>
      <c r="L118" s="85">
        <v>402150</v>
      </c>
      <c r="M118" s="85">
        <v>295000</v>
      </c>
      <c r="N118" s="83"/>
      <c r="O118" s="83"/>
      <c r="P118" s="83"/>
    </row>
    <row r="119" spans="1:16" ht="110.25">
      <c r="A119" s="21">
        <v>105</v>
      </c>
      <c r="B119" s="25" t="s">
        <v>208</v>
      </c>
      <c r="C119" s="25" t="s">
        <v>12</v>
      </c>
      <c r="D119" s="25" t="s">
        <v>53</v>
      </c>
      <c r="E119" s="25" t="s">
        <v>45</v>
      </c>
      <c r="F119" s="25" t="s">
        <v>50</v>
      </c>
      <c r="G119" s="26" t="s">
        <v>25</v>
      </c>
      <c r="H119" s="25" t="s">
        <v>22</v>
      </c>
      <c r="I119" s="25" t="s">
        <v>52</v>
      </c>
      <c r="J119" s="51" t="s">
        <v>199</v>
      </c>
      <c r="K119" s="85">
        <v>5400</v>
      </c>
      <c r="L119" s="85">
        <v>5400</v>
      </c>
      <c r="M119" s="85">
        <v>5000</v>
      </c>
      <c r="N119" s="83"/>
      <c r="O119" s="83"/>
      <c r="P119" s="83"/>
    </row>
    <row r="120" spans="1:16" ht="15.75">
      <c r="A120" s="21">
        <v>106</v>
      </c>
      <c r="B120" s="25" t="s">
        <v>20</v>
      </c>
      <c r="C120" s="25" t="s">
        <v>12</v>
      </c>
      <c r="D120" s="25" t="s">
        <v>357</v>
      </c>
      <c r="E120" s="25" t="s">
        <v>21</v>
      </c>
      <c r="F120" s="25" t="s">
        <v>20</v>
      </c>
      <c r="G120" s="26" t="s">
        <v>21</v>
      </c>
      <c r="H120" s="25" t="s">
        <v>22</v>
      </c>
      <c r="I120" s="25" t="s">
        <v>20</v>
      </c>
      <c r="J120" s="80" t="s">
        <v>354</v>
      </c>
      <c r="K120" s="85">
        <f>K121</f>
        <v>0</v>
      </c>
      <c r="L120" s="85">
        <f>L121</f>
        <v>72951.74</v>
      </c>
      <c r="M120" s="85"/>
      <c r="N120" s="83"/>
      <c r="O120" s="83"/>
      <c r="P120" s="83"/>
    </row>
    <row r="121" spans="1:16" ht="15.75">
      <c r="A121" s="21">
        <v>107</v>
      </c>
      <c r="B121" s="25" t="s">
        <v>20</v>
      </c>
      <c r="C121" s="25" t="s">
        <v>12</v>
      </c>
      <c r="D121" s="25" t="s">
        <v>357</v>
      </c>
      <c r="E121" s="25" t="s">
        <v>25</v>
      </c>
      <c r="F121" s="25" t="s">
        <v>20</v>
      </c>
      <c r="G121" s="26" t="s">
        <v>21</v>
      </c>
      <c r="H121" s="25" t="s">
        <v>22</v>
      </c>
      <c r="I121" s="25" t="s">
        <v>358</v>
      </c>
      <c r="J121" s="80" t="s">
        <v>355</v>
      </c>
      <c r="K121" s="85">
        <f>K122</f>
        <v>0</v>
      </c>
      <c r="L121" s="85">
        <f>L122</f>
        <v>72951.74</v>
      </c>
      <c r="M121" s="85"/>
      <c r="N121" s="83"/>
      <c r="O121" s="83"/>
      <c r="P121" s="83"/>
    </row>
    <row r="122" spans="1:16" ht="31.5">
      <c r="A122" s="21">
        <v>108</v>
      </c>
      <c r="B122" s="25" t="s">
        <v>20</v>
      </c>
      <c r="C122" s="25" t="s">
        <v>12</v>
      </c>
      <c r="D122" s="25" t="s">
        <v>357</v>
      </c>
      <c r="E122" s="25" t="s">
        <v>25</v>
      </c>
      <c r="F122" s="25" t="s">
        <v>50</v>
      </c>
      <c r="G122" s="26" t="s">
        <v>38</v>
      </c>
      <c r="H122" s="25" t="s">
        <v>22</v>
      </c>
      <c r="I122" s="25" t="s">
        <v>358</v>
      </c>
      <c r="J122" s="80" t="s">
        <v>356</v>
      </c>
      <c r="K122" s="85">
        <v>0</v>
      </c>
      <c r="L122" s="85">
        <v>72951.74</v>
      </c>
      <c r="M122" s="85"/>
      <c r="N122" s="83"/>
      <c r="O122" s="83"/>
      <c r="P122" s="83"/>
    </row>
    <row r="123" spans="1:16" ht="19.5" customHeight="1">
      <c r="A123" s="21">
        <v>109</v>
      </c>
      <c r="B123" s="40" t="s">
        <v>20</v>
      </c>
      <c r="C123" s="40" t="s">
        <v>13</v>
      </c>
      <c r="D123" s="40" t="s">
        <v>21</v>
      </c>
      <c r="E123" s="40" t="s">
        <v>21</v>
      </c>
      <c r="F123" s="40" t="s">
        <v>20</v>
      </c>
      <c r="G123" s="40" t="s">
        <v>21</v>
      </c>
      <c r="H123" s="40" t="s">
        <v>22</v>
      </c>
      <c r="I123" s="22" t="s">
        <v>20</v>
      </c>
      <c r="J123" s="41" t="s">
        <v>76</v>
      </c>
      <c r="K123" s="82">
        <f>K124+K205+K209</f>
        <v>1001078700.0299999</v>
      </c>
      <c r="L123" s="82">
        <f>L124+L205+L209</f>
        <v>997627400.9399998</v>
      </c>
      <c r="M123" s="82" t="e">
        <f>M124+M205+M209</f>
        <v>#REF!</v>
      </c>
      <c r="N123" s="83"/>
      <c r="O123" s="83"/>
      <c r="P123" s="83"/>
    </row>
    <row r="124" spans="1:16" ht="57.75" customHeight="1">
      <c r="A124" s="21">
        <v>110</v>
      </c>
      <c r="B124" s="40" t="s">
        <v>20</v>
      </c>
      <c r="C124" s="40" t="s">
        <v>13</v>
      </c>
      <c r="D124" s="40" t="s">
        <v>31</v>
      </c>
      <c r="E124" s="40" t="s">
        <v>21</v>
      </c>
      <c r="F124" s="40" t="s">
        <v>20</v>
      </c>
      <c r="G124" s="40" t="s">
        <v>21</v>
      </c>
      <c r="H124" s="40" t="s">
        <v>22</v>
      </c>
      <c r="I124" s="22" t="s">
        <v>20</v>
      </c>
      <c r="J124" s="42" t="s">
        <v>77</v>
      </c>
      <c r="K124" s="82">
        <f>K125+K133+K157+K186</f>
        <v>1004954696.2399999</v>
      </c>
      <c r="L124" s="82">
        <f>L125+L133+L157+L186</f>
        <v>1001503397.1499999</v>
      </c>
      <c r="M124" s="82" t="e">
        <f>M125+M133+M157+M186</f>
        <v>#REF!</v>
      </c>
      <c r="N124" s="83"/>
      <c r="O124" s="83"/>
      <c r="P124" s="83"/>
    </row>
    <row r="125" spans="1:16" ht="31.5">
      <c r="A125" s="21">
        <v>111</v>
      </c>
      <c r="B125" s="40" t="s">
        <v>20</v>
      </c>
      <c r="C125" s="40" t="s">
        <v>13</v>
      </c>
      <c r="D125" s="40" t="s">
        <v>31</v>
      </c>
      <c r="E125" s="40" t="s">
        <v>4</v>
      </c>
      <c r="F125" s="40" t="s">
        <v>20</v>
      </c>
      <c r="G125" s="40" t="s">
        <v>21</v>
      </c>
      <c r="H125" s="40" t="s">
        <v>22</v>
      </c>
      <c r="I125" s="22" t="s">
        <v>128</v>
      </c>
      <c r="J125" s="35" t="s">
        <v>193</v>
      </c>
      <c r="K125" s="82">
        <f>K126+K128+K130</f>
        <v>430449300</v>
      </c>
      <c r="L125" s="82">
        <f>L126+L128+L130</f>
        <v>430449300</v>
      </c>
      <c r="M125" s="82">
        <f>M126+M128+M130+M132</f>
        <v>338087400</v>
      </c>
      <c r="N125" s="83"/>
      <c r="O125" s="83"/>
      <c r="P125" s="83"/>
    </row>
    <row r="126" spans="1:16" ht="21" customHeight="1">
      <c r="A126" s="21">
        <v>112</v>
      </c>
      <c r="B126" s="43" t="s">
        <v>55</v>
      </c>
      <c r="C126" s="43" t="s">
        <v>13</v>
      </c>
      <c r="D126" s="43" t="s">
        <v>31</v>
      </c>
      <c r="E126" s="43" t="s">
        <v>109</v>
      </c>
      <c r="F126" s="43" t="s">
        <v>79</v>
      </c>
      <c r="G126" s="43" t="s">
        <v>21</v>
      </c>
      <c r="H126" s="43" t="s">
        <v>22</v>
      </c>
      <c r="I126" s="25" t="s">
        <v>128</v>
      </c>
      <c r="J126" s="59" t="s">
        <v>227</v>
      </c>
      <c r="K126" s="85">
        <f>K127</f>
        <v>269633700</v>
      </c>
      <c r="L126" s="85">
        <f>L127</f>
        <v>269633700</v>
      </c>
      <c r="M126" s="85">
        <f>M127</f>
        <v>215707000</v>
      </c>
      <c r="N126" s="83"/>
      <c r="O126" s="83"/>
      <c r="P126" s="83"/>
    </row>
    <row r="127" spans="1:16" ht="55.5" customHeight="1">
      <c r="A127" s="21">
        <v>113</v>
      </c>
      <c r="B127" s="43" t="s">
        <v>55</v>
      </c>
      <c r="C127" s="43" t="s">
        <v>13</v>
      </c>
      <c r="D127" s="43" t="s">
        <v>31</v>
      </c>
      <c r="E127" s="43" t="s">
        <v>109</v>
      </c>
      <c r="F127" s="43" t="s">
        <v>79</v>
      </c>
      <c r="G127" s="43" t="s">
        <v>38</v>
      </c>
      <c r="H127" s="43" t="s">
        <v>22</v>
      </c>
      <c r="I127" s="25" t="s">
        <v>128</v>
      </c>
      <c r="J127" s="39" t="s">
        <v>152</v>
      </c>
      <c r="K127" s="85">
        <v>269633700</v>
      </c>
      <c r="L127" s="85">
        <v>269633700</v>
      </c>
      <c r="M127" s="85">
        <v>215707000</v>
      </c>
      <c r="N127" s="83"/>
      <c r="O127" s="83"/>
      <c r="P127" s="83"/>
    </row>
    <row r="128" spans="1:16" ht="36.75" customHeight="1">
      <c r="A128" s="21">
        <v>114</v>
      </c>
      <c r="B128" s="43" t="s">
        <v>55</v>
      </c>
      <c r="C128" s="43" t="s">
        <v>13</v>
      </c>
      <c r="D128" s="43" t="s">
        <v>31</v>
      </c>
      <c r="E128" s="43" t="s">
        <v>109</v>
      </c>
      <c r="F128" s="43" t="s">
        <v>119</v>
      </c>
      <c r="G128" s="43" t="s">
        <v>21</v>
      </c>
      <c r="H128" s="43" t="s">
        <v>22</v>
      </c>
      <c r="I128" s="25" t="s">
        <v>128</v>
      </c>
      <c r="J128" s="61" t="s">
        <v>228</v>
      </c>
      <c r="K128" s="85">
        <f>K129</f>
        <v>67318400</v>
      </c>
      <c r="L128" s="85">
        <f>L129</f>
        <v>67318400</v>
      </c>
      <c r="M128" s="85">
        <f>M129</f>
        <v>67318400</v>
      </c>
      <c r="N128" s="83"/>
      <c r="O128" s="83"/>
      <c r="P128" s="83"/>
    </row>
    <row r="129" spans="1:16" ht="52.5" customHeight="1">
      <c r="A129" s="21">
        <v>115</v>
      </c>
      <c r="B129" s="43" t="s">
        <v>55</v>
      </c>
      <c r="C129" s="43" t="s">
        <v>13</v>
      </c>
      <c r="D129" s="43" t="s">
        <v>31</v>
      </c>
      <c r="E129" s="43" t="s">
        <v>109</v>
      </c>
      <c r="F129" s="43" t="s">
        <v>119</v>
      </c>
      <c r="G129" s="43" t="s">
        <v>38</v>
      </c>
      <c r="H129" s="43" t="s">
        <v>22</v>
      </c>
      <c r="I129" s="25" t="s">
        <v>128</v>
      </c>
      <c r="J129" s="44" t="s">
        <v>210</v>
      </c>
      <c r="K129" s="85">
        <v>67318400</v>
      </c>
      <c r="L129" s="85">
        <v>67318400</v>
      </c>
      <c r="M129" s="85">
        <v>67318400</v>
      </c>
      <c r="N129" s="83"/>
      <c r="O129" s="83"/>
      <c r="P129" s="83"/>
    </row>
    <row r="130" spans="1:16" ht="30" customHeight="1">
      <c r="A130" s="21">
        <v>116</v>
      </c>
      <c r="B130" s="43" t="s">
        <v>55</v>
      </c>
      <c r="C130" s="43" t="s">
        <v>13</v>
      </c>
      <c r="D130" s="43" t="s">
        <v>31</v>
      </c>
      <c r="E130" s="43" t="s">
        <v>164</v>
      </c>
      <c r="F130" s="43" t="s">
        <v>80</v>
      </c>
      <c r="G130" s="43" t="s">
        <v>21</v>
      </c>
      <c r="H130" s="43" t="s">
        <v>22</v>
      </c>
      <c r="I130" s="25" t="s">
        <v>128</v>
      </c>
      <c r="J130" s="62" t="s">
        <v>229</v>
      </c>
      <c r="K130" s="85">
        <f>K131+K132</f>
        <v>93497200</v>
      </c>
      <c r="L130" s="85">
        <f>L131+L132</f>
        <v>93497200</v>
      </c>
      <c r="M130" s="85">
        <f>M131</f>
        <v>55062000</v>
      </c>
      <c r="N130" s="83"/>
      <c r="O130" s="83"/>
      <c r="P130" s="83"/>
    </row>
    <row r="131" spans="1:16" ht="30" customHeight="1">
      <c r="A131" s="21">
        <v>117</v>
      </c>
      <c r="B131" s="43" t="s">
        <v>55</v>
      </c>
      <c r="C131" s="43" t="s">
        <v>13</v>
      </c>
      <c r="D131" s="43" t="s">
        <v>31</v>
      </c>
      <c r="E131" s="43" t="s">
        <v>164</v>
      </c>
      <c r="F131" s="43" t="s">
        <v>80</v>
      </c>
      <c r="G131" s="43" t="s">
        <v>38</v>
      </c>
      <c r="H131" s="43" t="s">
        <v>346</v>
      </c>
      <c r="I131" s="25" t="s">
        <v>128</v>
      </c>
      <c r="J131" s="58" t="s">
        <v>171</v>
      </c>
      <c r="K131" s="85">
        <v>55062000</v>
      </c>
      <c r="L131" s="85">
        <v>55062000</v>
      </c>
      <c r="M131" s="85">
        <v>55062000</v>
      </c>
      <c r="N131" s="83"/>
      <c r="O131" s="83"/>
      <c r="P131" s="83"/>
    </row>
    <row r="132" spans="1:16" ht="48" customHeight="1">
      <c r="A132" s="21">
        <v>118</v>
      </c>
      <c r="B132" s="43" t="s">
        <v>55</v>
      </c>
      <c r="C132" s="43" t="s">
        <v>13</v>
      </c>
      <c r="D132" s="43" t="s">
        <v>31</v>
      </c>
      <c r="E132" s="43" t="s">
        <v>164</v>
      </c>
      <c r="F132" s="43" t="s">
        <v>80</v>
      </c>
      <c r="G132" s="43" t="s">
        <v>38</v>
      </c>
      <c r="H132" s="43" t="s">
        <v>261</v>
      </c>
      <c r="I132" s="25" t="s">
        <v>128</v>
      </c>
      <c r="J132" s="67" t="s">
        <v>262</v>
      </c>
      <c r="K132" s="85">
        <v>38435200</v>
      </c>
      <c r="L132" s="85">
        <v>38435200</v>
      </c>
      <c r="M132" s="85">
        <v>0</v>
      </c>
      <c r="N132" s="83"/>
      <c r="O132" s="83"/>
      <c r="P132" s="83"/>
    </row>
    <row r="133" spans="1:16" ht="40.5" customHeight="1">
      <c r="A133" s="21">
        <v>119</v>
      </c>
      <c r="B133" s="40" t="s">
        <v>20</v>
      </c>
      <c r="C133" s="40" t="s">
        <v>13</v>
      </c>
      <c r="D133" s="40" t="s">
        <v>31</v>
      </c>
      <c r="E133" s="40" t="s">
        <v>110</v>
      </c>
      <c r="F133" s="40" t="s">
        <v>20</v>
      </c>
      <c r="G133" s="40" t="s">
        <v>21</v>
      </c>
      <c r="H133" s="40" t="s">
        <v>22</v>
      </c>
      <c r="I133" s="22" t="s">
        <v>128</v>
      </c>
      <c r="J133" s="42" t="s">
        <v>78</v>
      </c>
      <c r="K133" s="82">
        <f>K134+K136+K138+K140+K142+K144</f>
        <v>31960319.64</v>
      </c>
      <c r="L133" s="82">
        <f>L134+L136+L138+L140+L142+L144</f>
        <v>30305186.34</v>
      </c>
      <c r="M133" s="82" t="e">
        <f>M134+M136+M138+M140+M142+#REF!+M144</f>
        <v>#REF!</v>
      </c>
      <c r="N133" s="83"/>
      <c r="O133" s="83"/>
      <c r="P133" s="83"/>
    </row>
    <row r="134" spans="1:16" ht="81" customHeight="1">
      <c r="A134" s="21">
        <v>120</v>
      </c>
      <c r="B134" s="43" t="s">
        <v>55</v>
      </c>
      <c r="C134" s="43" t="s">
        <v>13</v>
      </c>
      <c r="D134" s="43" t="s">
        <v>31</v>
      </c>
      <c r="E134" s="43" t="s">
        <v>165</v>
      </c>
      <c r="F134" s="43" t="s">
        <v>184</v>
      </c>
      <c r="G134" s="43" t="s">
        <v>21</v>
      </c>
      <c r="H134" s="43" t="s">
        <v>22</v>
      </c>
      <c r="I134" s="25" t="s">
        <v>128</v>
      </c>
      <c r="J134" s="61" t="s">
        <v>230</v>
      </c>
      <c r="K134" s="85">
        <f>K135</f>
        <v>5523269</v>
      </c>
      <c r="L134" s="85">
        <f>L135</f>
        <v>5467730.59</v>
      </c>
      <c r="M134" s="85">
        <f>M135</f>
        <v>0</v>
      </c>
      <c r="N134" s="83"/>
      <c r="O134" s="83"/>
      <c r="P134" s="83"/>
    </row>
    <row r="135" spans="1:16" ht="78.75" customHeight="1">
      <c r="A135" s="21">
        <v>121</v>
      </c>
      <c r="B135" s="43" t="s">
        <v>55</v>
      </c>
      <c r="C135" s="43" t="s">
        <v>13</v>
      </c>
      <c r="D135" s="43" t="s">
        <v>31</v>
      </c>
      <c r="E135" s="43" t="s">
        <v>165</v>
      </c>
      <c r="F135" s="43" t="s">
        <v>184</v>
      </c>
      <c r="G135" s="43" t="s">
        <v>38</v>
      </c>
      <c r="H135" s="43" t="s">
        <v>22</v>
      </c>
      <c r="I135" s="25" t="s">
        <v>128</v>
      </c>
      <c r="J135" s="45" t="s">
        <v>200</v>
      </c>
      <c r="K135" s="85">
        <v>5523269</v>
      </c>
      <c r="L135" s="85">
        <v>5467730.59</v>
      </c>
      <c r="M135" s="90">
        <v>0</v>
      </c>
      <c r="N135" s="83"/>
      <c r="O135" s="83"/>
      <c r="P135" s="83"/>
    </row>
    <row r="136" spans="1:16" ht="65.25" customHeight="1">
      <c r="A136" s="21">
        <v>122</v>
      </c>
      <c r="B136" s="43" t="s">
        <v>55</v>
      </c>
      <c r="C136" s="43" t="s">
        <v>13</v>
      </c>
      <c r="D136" s="43" t="s">
        <v>31</v>
      </c>
      <c r="E136" s="43" t="s">
        <v>165</v>
      </c>
      <c r="F136" s="43" t="s">
        <v>185</v>
      </c>
      <c r="G136" s="43" t="s">
        <v>21</v>
      </c>
      <c r="H136" s="43" t="s">
        <v>22</v>
      </c>
      <c r="I136" s="25" t="s">
        <v>128</v>
      </c>
      <c r="J136" s="61" t="s">
        <v>231</v>
      </c>
      <c r="K136" s="85">
        <f>K137</f>
        <v>7322818.64</v>
      </c>
      <c r="L136" s="85">
        <f>L137</f>
        <v>6697963.25</v>
      </c>
      <c r="M136" s="90">
        <f>M137</f>
        <v>8676400</v>
      </c>
      <c r="N136" s="83"/>
      <c r="O136" s="83"/>
      <c r="P136" s="83"/>
    </row>
    <row r="137" spans="1:16" ht="78.75" customHeight="1">
      <c r="A137" s="21">
        <v>123</v>
      </c>
      <c r="B137" s="43" t="s">
        <v>55</v>
      </c>
      <c r="C137" s="43" t="s">
        <v>13</v>
      </c>
      <c r="D137" s="43" t="s">
        <v>31</v>
      </c>
      <c r="E137" s="43" t="s">
        <v>165</v>
      </c>
      <c r="F137" s="43" t="s">
        <v>185</v>
      </c>
      <c r="G137" s="43" t="s">
        <v>38</v>
      </c>
      <c r="H137" s="43" t="s">
        <v>22</v>
      </c>
      <c r="I137" s="25" t="s">
        <v>128</v>
      </c>
      <c r="J137" s="15" t="s">
        <v>196</v>
      </c>
      <c r="K137" s="85">
        <v>7322818.64</v>
      </c>
      <c r="L137" s="85">
        <v>6697963.25</v>
      </c>
      <c r="M137" s="90">
        <v>8676400</v>
      </c>
      <c r="N137" s="83"/>
      <c r="O137" s="83"/>
      <c r="P137" s="83"/>
    </row>
    <row r="138" spans="1:16" ht="68.25" customHeight="1">
      <c r="A138" s="21">
        <v>124</v>
      </c>
      <c r="B138" s="43" t="s">
        <v>55</v>
      </c>
      <c r="C138" s="43" t="s">
        <v>13</v>
      </c>
      <c r="D138" s="43" t="s">
        <v>31</v>
      </c>
      <c r="E138" s="43" t="s">
        <v>165</v>
      </c>
      <c r="F138" s="43" t="s">
        <v>263</v>
      </c>
      <c r="G138" s="43" t="s">
        <v>21</v>
      </c>
      <c r="H138" s="43" t="s">
        <v>22</v>
      </c>
      <c r="I138" s="25" t="s">
        <v>128</v>
      </c>
      <c r="J138" s="68" t="s">
        <v>264</v>
      </c>
      <c r="K138" s="85">
        <f>K139</f>
        <v>1224362</v>
      </c>
      <c r="L138" s="85">
        <f>L139</f>
        <v>1224362</v>
      </c>
      <c r="M138" s="90">
        <f>M139</f>
        <v>582912</v>
      </c>
      <c r="N138" s="83"/>
      <c r="O138" s="83"/>
      <c r="P138" s="83"/>
    </row>
    <row r="139" spans="1:16" ht="64.5" customHeight="1">
      <c r="A139" s="21">
        <v>125</v>
      </c>
      <c r="B139" s="43" t="s">
        <v>55</v>
      </c>
      <c r="C139" s="43" t="s">
        <v>13</v>
      </c>
      <c r="D139" s="43" t="s">
        <v>31</v>
      </c>
      <c r="E139" s="43" t="s">
        <v>165</v>
      </c>
      <c r="F139" s="43" t="s">
        <v>263</v>
      </c>
      <c r="G139" s="43" t="s">
        <v>38</v>
      </c>
      <c r="H139" s="43" t="s">
        <v>22</v>
      </c>
      <c r="I139" s="25" t="s">
        <v>128</v>
      </c>
      <c r="J139" s="68" t="s">
        <v>264</v>
      </c>
      <c r="K139" s="85">
        <v>1224362</v>
      </c>
      <c r="L139" s="85">
        <v>1224362</v>
      </c>
      <c r="M139" s="90">
        <v>582912</v>
      </c>
      <c r="N139" s="83"/>
      <c r="O139" s="83"/>
      <c r="P139" s="83"/>
    </row>
    <row r="140" spans="1:16" ht="55.5" customHeight="1">
      <c r="A140" s="21">
        <v>126</v>
      </c>
      <c r="B140" s="43" t="s">
        <v>55</v>
      </c>
      <c r="C140" s="43" t="s">
        <v>13</v>
      </c>
      <c r="D140" s="43" t="s">
        <v>31</v>
      </c>
      <c r="E140" s="43" t="s">
        <v>165</v>
      </c>
      <c r="F140" s="43" t="s">
        <v>265</v>
      </c>
      <c r="G140" s="43" t="s">
        <v>21</v>
      </c>
      <c r="H140" s="43" t="s">
        <v>22</v>
      </c>
      <c r="I140" s="25" t="s">
        <v>128</v>
      </c>
      <c r="J140" s="68" t="s">
        <v>266</v>
      </c>
      <c r="K140" s="85">
        <f>K141</f>
        <v>554400</v>
      </c>
      <c r="L140" s="85">
        <f>L141</f>
        <v>554400</v>
      </c>
      <c r="M140" s="90">
        <f>M141</f>
        <v>1096326.83</v>
      </c>
      <c r="N140" s="83"/>
      <c r="O140" s="83"/>
      <c r="P140" s="83"/>
    </row>
    <row r="141" spans="1:16" ht="49.5" customHeight="1">
      <c r="A141" s="21">
        <v>127</v>
      </c>
      <c r="B141" s="43" t="s">
        <v>55</v>
      </c>
      <c r="C141" s="43" t="s">
        <v>13</v>
      </c>
      <c r="D141" s="43" t="s">
        <v>31</v>
      </c>
      <c r="E141" s="43" t="s">
        <v>165</v>
      </c>
      <c r="F141" s="43" t="s">
        <v>265</v>
      </c>
      <c r="G141" s="43" t="s">
        <v>38</v>
      </c>
      <c r="H141" s="43" t="s">
        <v>22</v>
      </c>
      <c r="I141" s="25" t="s">
        <v>128</v>
      </c>
      <c r="J141" s="68" t="s">
        <v>266</v>
      </c>
      <c r="K141" s="85">
        <v>554400</v>
      </c>
      <c r="L141" s="85">
        <v>554400</v>
      </c>
      <c r="M141" s="90">
        <v>1096326.83</v>
      </c>
      <c r="N141" s="83"/>
      <c r="O141" s="83"/>
      <c r="P141" s="83"/>
    </row>
    <row r="142" spans="1:16" ht="49.5" customHeight="1">
      <c r="A142" s="21">
        <v>128</v>
      </c>
      <c r="B142" s="43" t="s">
        <v>55</v>
      </c>
      <c r="C142" s="43" t="s">
        <v>13</v>
      </c>
      <c r="D142" s="43" t="s">
        <v>31</v>
      </c>
      <c r="E142" s="43" t="s">
        <v>165</v>
      </c>
      <c r="F142" s="43" t="s">
        <v>267</v>
      </c>
      <c r="G142" s="43" t="s">
        <v>21</v>
      </c>
      <c r="H142" s="43" t="s">
        <v>22</v>
      </c>
      <c r="I142" s="25" t="s">
        <v>128</v>
      </c>
      <c r="J142" s="68" t="s">
        <v>268</v>
      </c>
      <c r="K142" s="85">
        <f>K143</f>
        <v>447500</v>
      </c>
      <c r="L142" s="85">
        <f>L143</f>
        <v>447500</v>
      </c>
      <c r="M142" s="90">
        <f>M143</f>
        <v>447500</v>
      </c>
      <c r="N142" s="83"/>
      <c r="O142" s="83"/>
      <c r="P142" s="83"/>
    </row>
    <row r="143" spans="1:16" ht="65.25" customHeight="1">
      <c r="A143" s="21">
        <v>129</v>
      </c>
      <c r="B143" s="43" t="s">
        <v>55</v>
      </c>
      <c r="C143" s="43" t="s">
        <v>13</v>
      </c>
      <c r="D143" s="43" t="s">
        <v>31</v>
      </c>
      <c r="E143" s="43" t="s">
        <v>165</v>
      </c>
      <c r="F143" s="43" t="s">
        <v>267</v>
      </c>
      <c r="G143" s="43" t="s">
        <v>38</v>
      </c>
      <c r="H143" s="43" t="s">
        <v>22</v>
      </c>
      <c r="I143" s="25" t="s">
        <v>128</v>
      </c>
      <c r="J143" s="68" t="s">
        <v>268</v>
      </c>
      <c r="K143" s="85">
        <v>447500</v>
      </c>
      <c r="L143" s="85">
        <v>447500</v>
      </c>
      <c r="M143" s="90">
        <v>447500</v>
      </c>
      <c r="N143" s="83"/>
      <c r="O143" s="83"/>
      <c r="P143" s="83"/>
    </row>
    <row r="144" spans="1:16" ht="30.75" customHeight="1">
      <c r="A144" s="21">
        <v>130</v>
      </c>
      <c r="B144" s="40" t="s">
        <v>20</v>
      </c>
      <c r="C144" s="40" t="s">
        <v>13</v>
      </c>
      <c r="D144" s="40" t="s">
        <v>31</v>
      </c>
      <c r="E144" s="40" t="s">
        <v>111</v>
      </c>
      <c r="F144" s="40" t="s">
        <v>80</v>
      </c>
      <c r="G144" s="40" t="s">
        <v>21</v>
      </c>
      <c r="H144" s="40" t="s">
        <v>22</v>
      </c>
      <c r="I144" s="22" t="s">
        <v>128</v>
      </c>
      <c r="J144" s="63" t="s">
        <v>209</v>
      </c>
      <c r="K144" s="82">
        <f>K145</f>
        <v>16887970</v>
      </c>
      <c r="L144" s="82">
        <f>L145</f>
        <v>15913230.5</v>
      </c>
      <c r="M144" s="91">
        <f>M145</f>
        <v>4412400</v>
      </c>
      <c r="N144" s="83"/>
      <c r="O144" s="83"/>
      <c r="P144" s="83"/>
    </row>
    <row r="145" spans="1:16" ht="30.75" customHeight="1">
      <c r="A145" s="21">
        <v>131</v>
      </c>
      <c r="B145" s="40" t="s">
        <v>55</v>
      </c>
      <c r="C145" s="40" t="s">
        <v>13</v>
      </c>
      <c r="D145" s="40" t="s">
        <v>31</v>
      </c>
      <c r="E145" s="40" t="s">
        <v>111</v>
      </c>
      <c r="F145" s="40" t="s">
        <v>80</v>
      </c>
      <c r="G145" s="40" t="s">
        <v>38</v>
      </c>
      <c r="H145" s="40" t="s">
        <v>22</v>
      </c>
      <c r="I145" s="22" t="s">
        <v>128</v>
      </c>
      <c r="J145" s="65" t="s">
        <v>259</v>
      </c>
      <c r="K145" s="82">
        <f>SUM(K146:K156)</f>
        <v>16887970</v>
      </c>
      <c r="L145" s="82">
        <f>SUM(L146:L156)</f>
        <v>15913230.5</v>
      </c>
      <c r="M145" s="91">
        <f>SUM(M146:M156)</f>
        <v>4412400</v>
      </c>
      <c r="N145" s="83"/>
      <c r="O145" s="83"/>
      <c r="P145" s="83"/>
    </row>
    <row r="146" spans="1:16" ht="117.75" customHeight="1">
      <c r="A146" s="21">
        <v>132</v>
      </c>
      <c r="B146" s="43" t="s">
        <v>55</v>
      </c>
      <c r="C146" s="43" t="s">
        <v>13</v>
      </c>
      <c r="D146" s="43" t="s">
        <v>31</v>
      </c>
      <c r="E146" s="43" t="s">
        <v>111</v>
      </c>
      <c r="F146" s="43" t="s">
        <v>80</v>
      </c>
      <c r="G146" s="43" t="s">
        <v>38</v>
      </c>
      <c r="H146" s="43" t="s">
        <v>183</v>
      </c>
      <c r="I146" s="25" t="s">
        <v>128</v>
      </c>
      <c r="J146" s="46" t="s">
        <v>237</v>
      </c>
      <c r="K146" s="85">
        <v>2400000</v>
      </c>
      <c r="L146" s="85">
        <v>2400000</v>
      </c>
      <c r="M146" s="90">
        <v>0</v>
      </c>
      <c r="N146" s="83"/>
      <c r="O146" s="83"/>
      <c r="P146" s="83"/>
    </row>
    <row r="147" spans="1:16" ht="52.5" customHeight="1">
      <c r="A147" s="21">
        <v>133</v>
      </c>
      <c r="B147" s="43" t="s">
        <v>55</v>
      </c>
      <c r="C147" s="43" t="s">
        <v>13</v>
      </c>
      <c r="D147" s="43" t="s">
        <v>31</v>
      </c>
      <c r="E147" s="43" t="s">
        <v>111</v>
      </c>
      <c r="F147" s="43" t="s">
        <v>80</v>
      </c>
      <c r="G147" s="43" t="s">
        <v>38</v>
      </c>
      <c r="H147" s="43" t="s">
        <v>308</v>
      </c>
      <c r="I147" s="25" t="s">
        <v>128</v>
      </c>
      <c r="J147" s="75" t="s">
        <v>309</v>
      </c>
      <c r="K147" s="85">
        <v>74440</v>
      </c>
      <c r="L147" s="85">
        <v>74440</v>
      </c>
      <c r="M147" s="90">
        <v>0</v>
      </c>
      <c r="N147" s="83"/>
      <c r="O147" s="83"/>
      <c r="P147" s="83"/>
    </row>
    <row r="148" spans="1:16" ht="67.5" customHeight="1">
      <c r="A148" s="21">
        <v>134</v>
      </c>
      <c r="B148" s="43" t="s">
        <v>55</v>
      </c>
      <c r="C148" s="43" t="s">
        <v>13</v>
      </c>
      <c r="D148" s="43" t="s">
        <v>31</v>
      </c>
      <c r="E148" s="43" t="s">
        <v>111</v>
      </c>
      <c r="F148" s="43" t="s">
        <v>80</v>
      </c>
      <c r="G148" s="43" t="s">
        <v>38</v>
      </c>
      <c r="H148" s="43" t="s">
        <v>203</v>
      </c>
      <c r="I148" s="25" t="s">
        <v>128</v>
      </c>
      <c r="J148" s="47" t="s">
        <v>232</v>
      </c>
      <c r="K148" s="85">
        <v>20000</v>
      </c>
      <c r="L148" s="85">
        <v>20000</v>
      </c>
      <c r="M148" s="90">
        <v>0</v>
      </c>
      <c r="N148" s="83"/>
      <c r="O148" s="83"/>
      <c r="P148" s="83"/>
    </row>
    <row r="149" spans="1:16" ht="49.5" customHeight="1">
      <c r="A149" s="21">
        <v>135</v>
      </c>
      <c r="B149" s="43" t="s">
        <v>55</v>
      </c>
      <c r="C149" s="43" t="s">
        <v>13</v>
      </c>
      <c r="D149" s="43" t="s">
        <v>31</v>
      </c>
      <c r="E149" s="43" t="s">
        <v>111</v>
      </c>
      <c r="F149" s="43" t="s">
        <v>80</v>
      </c>
      <c r="G149" s="43" t="s">
        <v>38</v>
      </c>
      <c r="H149" s="43" t="s">
        <v>81</v>
      </c>
      <c r="I149" s="25" t="s">
        <v>128</v>
      </c>
      <c r="J149" s="48" t="s">
        <v>233</v>
      </c>
      <c r="K149" s="85">
        <v>498900</v>
      </c>
      <c r="L149" s="85">
        <v>498900</v>
      </c>
      <c r="M149" s="90">
        <v>386200</v>
      </c>
      <c r="N149" s="83"/>
      <c r="O149" s="83"/>
      <c r="P149" s="83"/>
    </row>
    <row r="150" spans="1:16" ht="126.75" customHeight="1">
      <c r="A150" s="21">
        <v>136</v>
      </c>
      <c r="B150" s="43" t="s">
        <v>55</v>
      </c>
      <c r="C150" s="43" t="s">
        <v>13</v>
      </c>
      <c r="D150" s="43" t="s">
        <v>31</v>
      </c>
      <c r="E150" s="43" t="s">
        <v>111</v>
      </c>
      <c r="F150" s="43" t="s">
        <v>80</v>
      </c>
      <c r="G150" s="43" t="s">
        <v>38</v>
      </c>
      <c r="H150" s="43" t="s">
        <v>310</v>
      </c>
      <c r="I150" s="25" t="s">
        <v>128</v>
      </c>
      <c r="J150" s="73" t="s">
        <v>311</v>
      </c>
      <c r="K150" s="85">
        <v>72000</v>
      </c>
      <c r="L150" s="85">
        <v>72000</v>
      </c>
      <c r="M150" s="90">
        <v>0</v>
      </c>
      <c r="N150" s="83"/>
      <c r="O150" s="83"/>
      <c r="P150" s="83"/>
    </row>
    <row r="151" spans="1:16" ht="54" customHeight="1">
      <c r="A151" s="21">
        <v>137</v>
      </c>
      <c r="B151" s="43" t="s">
        <v>55</v>
      </c>
      <c r="C151" s="43" t="s">
        <v>13</v>
      </c>
      <c r="D151" s="43" t="s">
        <v>31</v>
      </c>
      <c r="E151" s="43" t="s">
        <v>111</v>
      </c>
      <c r="F151" s="43" t="s">
        <v>80</v>
      </c>
      <c r="G151" s="43" t="s">
        <v>38</v>
      </c>
      <c r="H151" s="43" t="s">
        <v>153</v>
      </c>
      <c r="I151" s="25" t="s">
        <v>128</v>
      </c>
      <c r="J151" s="48" t="s">
        <v>234</v>
      </c>
      <c r="K151" s="85">
        <v>463400</v>
      </c>
      <c r="L151" s="85">
        <v>463400</v>
      </c>
      <c r="M151" s="90">
        <v>463400</v>
      </c>
      <c r="N151" s="83"/>
      <c r="O151" s="83"/>
      <c r="P151" s="83"/>
    </row>
    <row r="152" spans="1:16" ht="65.25" customHeight="1">
      <c r="A152" s="21">
        <v>138</v>
      </c>
      <c r="B152" s="43" t="s">
        <v>55</v>
      </c>
      <c r="C152" s="43" t="s">
        <v>13</v>
      </c>
      <c r="D152" s="43" t="s">
        <v>31</v>
      </c>
      <c r="E152" s="43" t="s">
        <v>111</v>
      </c>
      <c r="F152" s="43" t="s">
        <v>80</v>
      </c>
      <c r="G152" s="43" t="s">
        <v>38</v>
      </c>
      <c r="H152" s="43" t="s">
        <v>312</v>
      </c>
      <c r="I152" s="25" t="s">
        <v>128</v>
      </c>
      <c r="J152" s="52" t="s">
        <v>313</v>
      </c>
      <c r="K152" s="85">
        <v>905430</v>
      </c>
      <c r="L152" s="85">
        <v>905425.5</v>
      </c>
      <c r="M152" s="90">
        <v>0</v>
      </c>
      <c r="N152" s="83"/>
      <c r="O152" s="83"/>
      <c r="P152" s="83"/>
    </row>
    <row r="153" spans="1:16" ht="66" customHeight="1">
      <c r="A153" s="21">
        <v>139</v>
      </c>
      <c r="B153" s="43" t="s">
        <v>55</v>
      </c>
      <c r="C153" s="43" t="s">
        <v>13</v>
      </c>
      <c r="D153" s="43" t="s">
        <v>31</v>
      </c>
      <c r="E153" s="43" t="s">
        <v>111</v>
      </c>
      <c r="F153" s="43" t="s">
        <v>80</v>
      </c>
      <c r="G153" s="43" t="s">
        <v>38</v>
      </c>
      <c r="H153" s="43" t="s">
        <v>166</v>
      </c>
      <c r="I153" s="25" t="s">
        <v>128</v>
      </c>
      <c r="J153" s="47" t="s">
        <v>235</v>
      </c>
      <c r="K153" s="85">
        <v>3450000</v>
      </c>
      <c r="L153" s="85">
        <v>3450000</v>
      </c>
      <c r="M153" s="90">
        <v>2760000</v>
      </c>
      <c r="N153" s="83"/>
      <c r="O153" s="83"/>
      <c r="P153" s="83"/>
    </row>
    <row r="154" spans="1:16" ht="60" customHeight="1">
      <c r="A154" s="21">
        <v>140</v>
      </c>
      <c r="B154" s="43" t="s">
        <v>55</v>
      </c>
      <c r="C154" s="43" t="s">
        <v>13</v>
      </c>
      <c r="D154" s="43" t="s">
        <v>31</v>
      </c>
      <c r="E154" s="43" t="s">
        <v>111</v>
      </c>
      <c r="F154" s="43" t="s">
        <v>80</v>
      </c>
      <c r="G154" s="43" t="s">
        <v>38</v>
      </c>
      <c r="H154" s="43" t="s">
        <v>202</v>
      </c>
      <c r="I154" s="25" t="s">
        <v>128</v>
      </c>
      <c r="J154" s="52" t="s">
        <v>236</v>
      </c>
      <c r="K154" s="85">
        <v>802800</v>
      </c>
      <c r="L154" s="85">
        <v>802800</v>
      </c>
      <c r="M154" s="90">
        <v>802800</v>
      </c>
      <c r="N154" s="83"/>
      <c r="O154" s="83"/>
      <c r="P154" s="83"/>
    </row>
    <row r="155" spans="1:16" ht="87" customHeight="1">
      <c r="A155" s="21">
        <v>141</v>
      </c>
      <c r="B155" s="43" t="s">
        <v>55</v>
      </c>
      <c r="C155" s="43" t="s">
        <v>13</v>
      </c>
      <c r="D155" s="43" t="s">
        <v>31</v>
      </c>
      <c r="E155" s="43" t="s">
        <v>111</v>
      </c>
      <c r="F155" s="43" t="s">
        <v>80</v>
      </c>
      <c r="G155" s="43" t="s">
        <v>38</v>
      </c>
      <c r="H155" s="43" t="s">
        <v>352</v>
      </c>
      <c r="I155" s="25" t="s">
        <v>128</v>
      </c>
      <c r="J155" s="52" t="s">
        <v>353</v>
      </c>
      <c r="K155" s="85">
        <v>285000</v>
      </c>
      <c r="L155" s="85">
        <v>0</v>
      </c>
      <c r="M155" s="90"/>
      <c r="N155" s="83"/>
      <c r="O155" s="83"/>
      <c r="P155" s="83"/>
    </row>
    <row r="156" spans="1:16" ht="81" customHeight="1">
      <c r="A156" s="21">
        <v>142</v>
      </c>
      <c r="B156" s="43" t="s">
        <v>55</v>
      </c>
      <c r="C156" s="43" t="s">
        <v>13</v>
      </c>
      <c r="D156" s="43" t="s">
        <v>31</v>
      </c>
      <c r="E156" s="43" t="s">
        <v>111</v>
      </c>
      <c r="F156" s="43" t="s">
        <v>80</v>
      </c>
      <c r="G156" s="43" t="s">
        <v>38</v>
      </c>
      <c r="H156" s="43" t="s">
        <v>270</v>
      </c>
      <c r="I156" s="25" t="s">
        <v>128</v>
      </c>
      <c r="J156" s="52" t="s">
        <v>269</v>
      </c>
      <c r="K156" s="85">
        <v>7916000</v>
      </c>
      <c r="L156" s="85">
        <v>7226265</v>
      </c>
      <c r="M156" s="90">
        <v>0</v>
      </c>
      <c r="N156" s="83"/>
      <c r="O156" s="83"/>
      <c r="P156" s="83"/>
    </row>
    <row r="157" spans="1:16" ht="31.5">
      <c r="A157" s="21">
        <v>143</v>
      </c>
      <c r="B157" s="40" t="s">
        <v>20</v>
      </c>
      <c r="C157" s="40" t="s">
        <v>13</v>
      </c>
      <c r="D157" s="40" t="s">
        <v>31</v>
      </c>
      <c r="E157" s="40" t="s">
        <v>1</v>
      </c>
      <c r="F157" s="40" t="s">
        <v>20</v>
      </c>
      <c r="G157" s="40" t="s">
        <v>21</v>
      </c>
      <c r="H157" s="40" t="s">
        <v>22</v>
      </c>
      <c r="I157" s="22" t="s">
        <v>128</v>
      </c>
      <c r="J157" s="42" t="s">
        <v>194</v>
      </c>
      <c r="K157" s="82">
        <f>K158+K178+K180+K182+K184</f>
        <v>474112940.72999996</v>
      </c>
      <c r="L157" s="82">
        <f>L158+L178+L180+L182+L184</f>
        <v>473163724.79999995</v>
      </c>
      <c r="M157" s="82">
        <f>M158+M178+M180+M182+M184</f>
        <v>404295100</v>
      </c>
      <c r="N157" s="83"/>
      <c r="O157" s="83"/>
      <c r="P157" s="83"/>
    </row>
    <row r="158" spans="1:16" ht="52.5" customHeight="1">
      <c r="A158" s="21">
        <v>144</v>
      </c>
      <c r="B158" s="40" t="s">
        <v>55</v>
      </c>
      <c r="C158" s="40" t="s">
        <v>13</v>
      </c>
      <c r="D158" s="40" t="s">
        <v>31</v>
      </c>
      <c r="E158" s="40" t="s">
        <v>1</v>
      </c>
      <c r="F158" s="40" t="s">
        <v>82</v>
      </c>
      <c r="G158" s="40" t="s">
        <v>38</v>
      </c>
      <c r="H158" s="40" t="s">
        <v>22</v>
      </c>
      <c r="I158" s="22" t="s">
        <v>128</v>
      </c>
      <c r="J158" s="42" t="s">
        <v>95</v>
      </c>
      <c r="K158" s="82">
        <f>SUM(K159:K177)</f>
        <v>470494645.03</v>
      </c>
      <c r="L158" s="82">
        <f>SUM(L159:L177)</f>
        <v>469661054.09999996</v>
      </c>
      <c r="M158" s="82">
        <f>SUM(M159:M177)</f>
        <v>401096900</v>
      </c>
      <c r="N158" s="83"/>
      <c r="O158" s="83"/>
      <c r="P158" s="83"/>
    </row>
    <row r="159" spans="1:16" ht="114.75" customHeight="1">
      <c r="A159" s="21">
        <v>145</v>
      </c>
      <c r="B159" s="43" t="s">
        <v>55</v>
      </c>
      <c r="C159" s="43" t="s">
        <v>13</v>
      </c>
      <c r="D159" s="43" t="s">
        <v>31</v>
      </c>
      <c r="E159" s="43" t="s">
        <v>1</v>
      </c>
      <c r="F159" s="43" t="s">
        <v>82</v>
      </c>
      <c r="G159" s="43" t="s">
        <v>38</v>
      </c>
      <c r="H159" s="43" t="s">
        <v>155</v>
      </c>
      <c r="I159" s="25" t="s">
        <v>128</v>
      </c>
      <c r="J159" s="48" t="s">
        <v>238</v>
      </c>
      <c r="K159" s="85">
        <v>1253900</v>
      </c>
      <c r="L159" s="85">
        <v>1141207.42</v>
      </c>
      <c r="M159" s="90">
        <v>1105700</v>
      </c>
      <c r="N159" s="83"/>
      <c r="O159" s="83"/>
      <c r="P159" s="83"/>
    </row>
    <row r="160" spans="1:16" ht="255" customHeight="1">
      <c r="A160" s="21">
        <v>146</v>
      </c>
      <c r="B160" s="43" t="s">
        <v>55</v>
      </c>
      <c r="C160" s="43" t="s">
        <v>13</v>
      </c>
      <c r="D160" s="43" t="s">
        <v>31</v>
      </c>
      <c r="E160" s="43" t="s">
        <v>1</v>
      </c>
      <c r="F160" s="43" t="s">
        <v>82</v>
      </c>
      <c r="G160" s="43" t="s">
        <v>38</v>
      </c>
      <c r="H160" s="43" t="s">
        <v>107</v>
      </c>
      <c r="I160" s="25" t="s">
        <v>128</v>
      </c>
      <c r="J160" s="49" t="s">
        <v>239</v>
      </c>
      <c r="K160" s="85">
        <v>36531710</v>
      </c>
      <c r="L160" s="85">
        <v>36531710</v>
      </c>
      <c r="M160" s="90">
        <v>31454800</v>
      </c>
      <c r="N160" s="83"/>
      <c r="O160" s="83"/>
      <c r="P160" s="83"/>
    </row>
    <row r="161" spans="1:16" ht="256.5" customHeight="1">
      <c r="A161" s="21">
        <v>147</v>
      </c>
      <c r="B161" s="43" t="s">
        <v>55</v>
      </c>
      <c r="C161" s="43" t="s">
        <v>13</v>
      </c>
      <c r="D161" s="43" t="s">
        <v>31</v>
      </c>
      <c r="E161" s="43" t="s">
        <v>1</v>
      </c>
      <c r="F161" s="43" t="s">
        <v>82</v>
      </c>
      <c r="G161" s="43" t="s">
        <v>38</v>
      </c>
      <c r="H161" s="43" t="s">
        <v>108</v>
      </c>
      <c r="I161" s="25" t="s">
        <v>128</v>
      </c>
      <c r="J161" s="49" t="s">
        <v>240</v>
      </c>
      <c r="K161" s="85">
        <v>39548073</v>
      </c>
      <c r="L161" s="85">
        <v>39548073</v>
      </c>
      <c r="M161" s="90">
        <v>25771900</v>
      </c>
      <c r="N161" s="83"/>
      <c r="O161" s="83"/>
      <c r="P161" s="83"/>
    </row>
    <row r="162" spans="1:16" ht="131.25" customHeight="1">
      <c r="A162" s="21">
        <v>148</v>
      </c>
      <c r="B162" s="43" t="s">
        <v>55</v>
      </c>
      <c r="C162" s="43" t="s">
        <v>13</v>
      </c>
      <c r="D162" s="43" t="s">
        <v>31</v>
      </c>
      <c r="E162" s="43" t="s">
        <v>1</v>
      </c>
      <c r="F162" s="43" t="s">
        <v>82</v>
      </c>
      <c r="G162" s="43" t="s">
        <v>38</v>
      </c>
      <c r="H162" s="43" t="s">
        <v>93</v>
      </c>
      <c r="I162" s="25" t="s">
        <v>128</v>
      </c>
      <c r="J162" s="48" t="s">
        <v>241</v>
      </c>
      <c r="K162" s="85">
        <v>15100</v>
      </c>
      <c r="L162" s="85">
        <v>6000</v>
      </c>
      <c r="M162" s="90">
        <v>21000</v>
      </c>
      <c r="N162" s="83"/>
      <c r="O162" s="83"/>
      <c r="P162" s="83"/>
    </row>
    <row r="163" spans="1:16" ht="111" customHeight="1">
      <c r="A163" s="21">
        <v>149</v>
      </c>
      <c r="B163" s="43" t="s">
        <v>55</v>
      </c>
      <c r="C163" s="43" t="s">
        <v>13</v>
      </c>
      <c r="D163" s="43" t="s">
        <v>31</v>
      </c>
      <c r="E163" s="43" t="s">
        <v>1</v>
      </c>
      <c r="F163" s="43" t="s">
        <v>82</v>
      </c>
      <c r="G163" s="43" t="s">
        <v>38</v>
      </c>
      <c r="H163" s="43" t="s">
        <v>90</v>
      </c>
      <c r="I163" s="25" t="s">
        <v>128</v>
      </c>
      <c r="J163" s="48" t="s">
        <v>242</v>
      </c>
      <c r="K163" s="85">
        <v>85800</v>
      </c>
      <c r="L163" s="85">
        <v>77230</v>
      </c>
      <c r="M163" s="90">
        <v>83100</v>
      </c>
      <c r="N163" s="83"/>
      <c r="O163" s="83"/>
      <c r="P163" s="83"/>
    </row>
    <row r="164" spans="1:16" ht="85.5" customHeight="1">
      <c r="A164" s="21">
        <v>150</v>
      </c>
      <c r="B164" s="43" t="s">
        <v>55</v>
      </c>
      <c r="C164" s="43" t="s">
        <v>13</v>
      </c>
      <c r="D164" s="43" t="s">
        <v>31</v>
      </c>
      <c r="E164" s="43" t="s">
        <v>1</v>
      </c>
      <c r="F164" s="43" t="s">
        <v>82</v>
      </c>
      <c r="G164" s="43" t="s">
        <v>38</v>
      </c>
      <c r="H164" s="43" t="s">
        <v>87</v>
      </c>
      <c r="I164" s="25" t="s">
        <v>128</v>
      </c>
      <c r="J164" s="48" t="s">
        <v>186</v>
      </c>
      <c r="K164" s="85">
        <v>4216357</v>
      </c>
      <c r="L164" s="85">
        <v>4216357</v>
      </c>
      <c r="M164" s="90">
        <v>3722300</v>
      </c>
      <c r="N164" s="83"/>
      <c r="O164" s="83"/>
      <c r="P164" s="83"/>
    </row>
    <row r="165" spans="1:16" ht="84.75" customHeight="1">
      <c r="A165" s="21">
        <v>151</v>
      </c>
      <c r="B165" s="43" t="s">
        <v>55</v>
      </c>
      <c r="C165" s="43" t="s">
        <v>13</v>
      </c>
      <c r="D165" s="43" t="s">
        <v>31</v>
      </c>
      <c r="E165" s="43" t="s">
        <v>1</v>
      </c>
      <c r="F165" s="43" t="s">
        <v>82</v>
      </c>
      <c r="G165" s="43" t="s">
        <v>38</v>
      </c>
      <c r="H165" s="43" t="s">
        <v>94</v>
      </c>
      <c r="I165" s="25" t="s">
        <v>128</v>
      </c>
      <c r="J165" s="48" t="s">
        <v>187</v>
      </c>
      <c r="K165" s="85">
        <v>688873</v>
      </c>
      <c r="L165" s="85">
        <v>684160.75</v>
      </c>
      <c r="M165" s="90">
        <v>679000</v>
      </c>
      <c r="N165" s="83"/>
      <c r="O165" s="83"/>
      <c r="P165" s="83"/>
    </row>
    <row r="166" spans="1:16" ht="81.75" customHeight="1">
      <c r="A166" s="21">
        <v>152</v>
      </c>
      <c r="B166" s="43" t="s">
        <v>55</v>
      </c>
      <c r="C166" s="43" t="s">
        <v>13</v>
      </c>
      <c r="D166" s="43" t="s">
        <v>31</v>
      </c>
      <c r="E166" s="43" t="s">
        <v>1</v>
      </c>
      <c r="F166" s="43" t="s">
        <v>82</v>
      </c>
      <c r="G166" s="43" t="s">
        <v>38</v>
      </c>
      <c r="H166" s="43" t="s">
        <v>91</v>
      </c>
      <c r="I166" s="25" t="s">
        <v>128</v>
      </c>
      <c r="J166" s="48" t="s">
        <v>243</v>
      </c>
      <c r="K166" s="85">
        <v>96520</v>
      </c>
      <c r="L166" s="85">
        <v>96520</v>
      </c>
      <c r="M166" s="90">
        <v>86200</v>
      </c>
      <c r="N166" s="83"/>
      <c r="O166" s="83"/>
      <c r="P166" s="83"/>
    </row>
    <row r="167" spans="1:16" ht="72" customHeight="1">
      <c r="A167" s="21">
        <v>153</v>
      </c>
      <c r="B167" s="43" t="s">
        <v>55</v>
      </c>
      <c r="C167" s="43" t="s">
        <v>13</v>
      </c>
      <c r="D167" s="43" t="s">
        <v>31</v>
      </c>
      <c r="E167" s="43" t="s">
        <v>1</v>
      </c>
      <c r="F167" s="43" t="s">
        <v>82</v>
      </c>
      <c r="G167" s="43" t="s">
        <v>38</v>
      </c>
      <c r="H167" s="43" t="s">
        <v>89</v>
      </c>
      <c r="I167" s="25" t="s">
        <v>128</v>
      </c>
      <c r="J167" s="48" t="s">
        <v>244</v>
      </c>
      <c r="K167" s="85">
        <v>3117300</v>
      </c>
      <c r="L167" s="85">
        <v>3117300</v>
      </c>
      <c r="M167" s="90">
        <v>2820800</v>
      </c>
      <c r="N167" s="83"/>
      <c r="O167" s="83"/>
      <c r="P167" s="83"/>
    </row>
    <row r="168" spans="1:16" ht="152.25" customHeight="1">
      <c r="A168" s="21">
        <v>154</v>
      </c>
      <c r="B168" s="43" t="s">
        <v>55</v>
      </c>
      <c r="C168" s="43" t="s">
        <v>13</v>
      </c>
      <c r="D168" s="43" t="s">
        <v>31</v>
      </c>
      <c r="E168" s="43" t="s">
        <v>1</v>
      </c>
      <c r="F168" s="43" t="s">
        <v>82</v>
      </c>
      <c r="G168" s="43" t="s">
        <v>38</v>
      </c>
      <c r="H168" s="43" t="s">
        <v>86</v>
      </c>
      <c r="I168" s="25" t="s">
        <v>128</v>
      </c>
      <c r="J168" s="48" t="s">
        <v>245</v>
      </c>
      <c r="K168" s="85">
        <v>312000</v>
      </c>
      <c r="L168" s="85">
        <v>312000</v>
      </c>
      <c r="M168" s="90">
        <v>312000</v>
      </c>
      <c r="N168" s="83"/>
      <c r="O168" s="83"/>
      <c r="P168" s="83"/>
    </row>
    <row r="169" spans="1:16" ht="250.5" customHeight="1">
      <c r="A169" s="21">
        <v>155</v>
      </c>
      <c r="B169" s="43" t="s">
        <v>55</v>
      </c>
      <c r="C169" s="43" t="s">
        <v>13</v>
      </c>
      <c r="D169" s="43" t="s">
        <v>31</v>
      </c>
      <c r="E169" s="43" t="s">
        <v>1</v>
      </c>
      <c r="F169" s="43" t="s">
        <v>82</v>
      </c>
      <c r="G169" s="43" t="s">
        <v>38</v>
      </c>
      <c r="H169" s="43" t="s">
        <v>83</v>
      </c>
      <c r="I169" s="25" t="s">
        <v>128</v>
      </c>
      <c r="J169" s="48" t="s">
        <v>247</v>
      </c>
      <c r="K169" s="85">
        <v>245712068.29</v>
      </c>
      <c r="L169" s="85">
        <v>245712068.29</v>
      </c>
      <c r="M169" s="90">
        <v>212304200</v>
      </c>
      <c r="N169" s="83"/>
      <c r="O169" s="83"/>
      <c r="P169" s="83"/>
    </row>
    <row r="170" spans="1:16" ht="115.5" customHeight="1">
      <c r="A170" s="21">
        <v>156</v>
      </c>
      <c r="B170" s="43" t="s">
        <v>55</v>
      </c>
      <c r="C170" s="43" t="s">
        <v>13</v>
      </c>
      <c r="D170" s="43" t="s">
        <v>31</v>
      </c>
      <c r="E170" s="43" t="s">
        <v>1</v>
      </c>
      <c r="F170" s="43" t="s">
        <v>82</v>
      </c>
      <c r="G170" s="43" t="s">
        <v>38</v>
      </c>
      <c r="H170" s="43" t="s">
        <v>85</v>
      </c>
      <c r="I170" s="25" t="s">
        <v>128</v>
      </c>
      <c r="J170" s="48" t="s">
        <v>246</v>
      </c>
      <c r="K170" s="85">
        <v>25748700</v>
      </c>
      <c r="L170" s="85">
        <v>25748380</v>
      </c>
      <c r="M170" s="90">
        <v>25694300</v>
      </c>
      <c r="N170" s="83"/>
      <c r="O170" s="83"/>
      <c r="P170" s="83"/>
    </row>
    <row r="171" spans="1:16" ht="100.5" customHeight="1">
      <c r="A171" s="21">
        <v>157</v>
      </c>
      <c r="B171" s="43" t="s">
        <v>55</v>
      </c>
      <c r="C171" s="43" t="s">
        <v>13</v>
      </c>
      <c r="D171" s="43" t="s">
        <v>31</v>
      </c>
      <c r="E171" s="43" t="s">
        <v>1</v>
      </c>
      <c r="F171" s="43" t="s">
        <v>82</v>
      </c>
      <c r="G171" s="43" t="s">
        <v>38</v>
      </c>
      <c r="H171" s="43" t="s">
        <v>99</v>
      </c>
      <c r="I171" s="25" t="s">
        <v>128</v>
      </c>
      <c r="J171" s="48" t="s">
        <v>248</v>
      </c>
      <c r="K171" s="85">
        <v>15982200</v>
      </c>
      <c r="L171" s="85">
        <v>15982200</v>
      </c>
      <c r="M171" s="90">
        <v>13958300</v>
      </c>
      <c r="N171" s="83"/>
      <c r="O171" s="83"/>
      <c r="P171" s="83"/>
    </row>
    <row r="172" spans="1:16" ht="193.5" customHeight="1">
      <c r="A172" s="21">
        <v>158</v>
      </c>
      <c r="B172" s="43" t="s">
        <v>55</v>
      </c>
      <c r="C172" s="43" t="s">
        <v>13</v>
      </c>
      <c r="D172" s="43" t="s">
        <v>31</v>
      </c>
      <c r="E172" s="43" t="s">
        <v>1</v>
      </c>
      <c r="F172" s="43" t="s">
        <v>82</v>
      </c>
      <c r="G172" s="43" t="s">
        <v>38</v>
      </c>
      <c r="H172" s="43" t="s">
        <v>154</v>
      </c>
      <c r="I172" s="25" t="s">
        <v>128</v>
      </c>
      <c r="J172" s="48" t="s">
        <v>249</v>
      </c>
      <c r="K172" s="85">
        <v>1452100</v>
      </c>
      <c r="L172" s="85">
        <v>1452100</v>
      </c>
      <c r="M172" s="90">
        <v>3639800</v>
      </c>
      <c r="N172" s="83"/>
      <c r="O172" s="83"/>
      <c r="P172" s="83"/>
    </row>
    <row r="173" spans="1:16" ht="252.75" customHeight="1">
      <c r="A173" s="21">
        <v>159</v>
      </c>
      <c r="B173" s="43" t="s">
        <v>55</v>
      </c>
      <c r="C173" s="43" t="s">
        <v>13</v>
      </c>
      <c r="D173" s="43" t="s">
        <v>31</v>
      </c>
      <c r="E173" s="43" t="s">
        <v>1</v>
      </c>
      <c r="F173" s="43" t="s">
        <v>82</v>
      </c>
      <c r="G173" s="43" t="s">
        <v>38</v>
      </c>
      <c r="H173" s="43" t="s">
        <v>84</v>
      </c>
      <c r="I173" s="25" t="s">
        <v>128</v>
      </c>
      <c r="J173" s="48" t="s">
        <v>250</v>
      </c>
      <c r="K173" s="85">
        <v>60721943.74</v>
      </c>
      <c r="L173" s="85">
        <v>60721943.74</v>
      </c>
      <c r="M173" s="90">
        <v>51232100</v>
      </c>
      <c r="N173" s="83"/>
      <c r="O173" s="83"/>
      <c r="P173" s="83"/>
    </row>
    <row r="174" spans="1:16" ht="102" customHeight="1">
      <c r="A174" s="21">
        <v>160</v>
      </c>
      <c r="B174" s="43" t="s">
        <v>55</v>
      </c>
      <c r="C174" s="43" t="s">
        <v>13</v>
      </c>
      <c r="D174" s="43" t="s">
        <v>31</v>
      </c>
      <c r="E174" s="43" t="s">
        <v>1</v>
      </c>
      <c r="F174" s="43" t="s">
        <v>82</v>
      </c>
      <c r="G174" s="43" t="s">
        <v>38</v>
      </c>
      <c r="H174" s="43" t="s">
        <v>92</v>
      </c>
      <c r="I174" s="25" t="s">
        <v>128</v>
      </c>
      <c r="J174" s="48" t="s">
        <v>251</v>
      </c>
      <c r="K174" s="85">
        <v>29480400</v>
      </c>
      <c r="L174" s="85">
        <v>29480400</v>
      </c>
      <c r="M174" s="90">
        <v>23584300</v>
      </c>
      <c r="N174" s="83"/>
      <c r="O174" s="83"/>
      <c r="P174" s="83"/>
    </row>
    <row r="175" spans="1:16" ht="96" customHeight="1">
      <c r="A175" s="21">
        <v>161</v>
      </c>
      <c r="B175" s="43" t="s">
        <v>55</v>
      </c>
      <c r="C175" s="43" t="s">
        <v>13</v>
      </c>
      <c r="D175" s="43" t="s">
        <v>31</v>
      </c>
      <c r="E175" s="43" t="s">
        <v>1</v>
      </c>
      <c r="F175" s="43" t="s">
        <v>82</v>
      </c>
      <c r="G175" s="43" t="s">
        <v>38</v>
      </c>
      <c r="H175" s="43" t="s">
        <v>88</v>
      </c>
      <c r="I175" s="25" t="s">
        <v>128</v>
      </c>
      <c r="J175" s="48" t="s">
        <v>252</v>
      </c>
      <c r="K175" s="85">
        <v>831000</v>
      </c>
      <c r="L175" s="85">
        <v>831000</v>
      </c>
      <c r="M175" s="90">
        <v>732200</v>
      </c>
      <c r="N175" s="83"/>
      <c r="O175" s="83"/>
      <c r="P175" s="83"/>
    </row>
    <row r="176" spans="1:16" ht="58.5" customHeight="1">
      <c r="A176" s="21">
        <v>162</v>
      </c>
      <c r="B176" s="43" t="s">
        <v>55</v>
      </c>
      <c r="C176" s="43" t="s">
        <v>13</v>
      </c>
      <c r="D176" s="43" t="s">
        <v>31</v>
      </c>
      <c r="E176" s="43" t="s">
        <v>1</v>
      </c>
      <c r="F176" s="43" t="s">
        <v>82</v>
      </c>
      <c r="G176" s="43" t="s">
        <v>38</v>
      </c>
      <c r="H176" s="43" t="s">
        <v>118</v>
      </c>
      <c r="I176" s="25" t="s">
        <v>128</v>
      </c>
      <c r="J176" s="48" t="s">
        <v>253</v>
      </c>
      <c r="K176" s="85">
        <v>4611300</v>
      </c>
      <c r="L176" s="85">
        <v>3913103.9</v>
      </c>
      <c r="M176" s="90">
        <v>3820000</v>
      </c>
      <c r="N176" s="83"/>
      <c r="O176" s="83"/>
      <c r="P176" s="83"/>
    </row>
    <row r="177" spans="1:16" ht="162" customHeight="1">
      <c r="A177" s="21">
        <v>163</v>
      </c>
      <c r="B177" s="43" t="s">
        <v>55</v>
      </c>
      <c r="C177" s="43" t="s">
        <v>13</v>
      </c>
      <c r="D177" s="43" t="s">
        <v>31</v>
      </c>
      <c r="E177" s="43" t="s">
        <v>1</v>
      </c>
      <c r="F177" s="43" t="s">
        <v>82</v>
      </c>
      <c r="G177" s="43" t="s">
        <v>38</v>
      </c>
      <c r="H177" s="43" t="s">
        <v>204</v>
      </c>
      <c r="I177" s="25" t="s">
        <v>128</v>
      </c>
      <c r="J177" s="48" t="s">
        <v>254</v>
      </c>
      <c r="K177" s="85">
        <v>89300</v>
      </c>
      <c r="L177" s="85">
        <v>89300</v>
      </c>
      <c r="M177" s="90">
        <v>74900</v>
      </c>
      <c r="N177" s="83"/>
      <c r="O177" s="83"/>
      <c r="P177" s="83"/>
    </row>
    <row r="178" spans="1:16" ht="86.25" customHeight="1">
      <c r="A178" s="21">
        <v>164</v>
      </c>
      <c r="B178" s="40" t="s">
        <v>55</v>
      </c>
      <c r="C178" s="40" t="s">
        <v>13</v>
      </c>
      <c r="D178" s="40" t="s">
        <v>31</v>
      </c>
      <c r="E178" s="40" t="s">
        <v>1</v>
      </c>
      <c r="F178" s="40" t="s">
        <v>167</v>
      </c>
      <c r="G178" s="40" t="s">
        <v>21</v>
      </c>
      <c r="H178" s="40" t="s">
        <v>22</v>
      </c>
      <c r="I178" s="22" t="s">
        <v>128</v>
      </c>
      <c r="J178" s="64" t="s">
        <v>255</v>
      </c>
      <c r="K178" s="82">
        <f>K179</f>
        <v>918700</v>
      </c>
      <c r="L178" s="82">
        <f>L179</f>
        <v>918700</v>
      </c>
      <c r="M178" s="91">
        <f>M179</f>
        <v>1760500</v>
      </c>
      <c r="N178" s="83"/>
      <c r="O178" s="83"/>
      <c r="P178" s="83"/>
    </row>
    <row r="179" spans="1:16" ht="99" customHeight="1">
      <c r="A179" s="21">
        <v>165</v>
      </c>
      <c r="B179" s="43" t="s">
        <v>55</v>
      </c>
      <c r="C179" s="43" t="s">
        <v>13</v>
      </c>
      <c r="D179" s="43" t="s">
        <v>31</v>
      </c>
      <c r="E179" s="43" t="s">
        <v>1</v>
      </c>
      <c r="F179" s="43" t="s">
        <v>167</v>
      </c>
      <c r="G179" s="43" t="s">
        <v>38</v>
      </c>
      <c r="H179" s="43" t="s">
        <v>22</v>
      </c>
      <c r="I179" s="25" t="s">
        <v>128</v>
      </c>
      <c r="J179" s="47" t="s">
        <v>195</v>
      </c>
      <c r="K179" s="85">
        <v>918700</v>
      </c>
      <c r="L179" s="85">
        <v>918700</v>
      </c>
      <c r="M179" s="90">
        <v>1760500</v>
      </c>
      <c r="N179" s="83"/>
      <c r="O179" s="83"/>
      <c r="P179" s="83"/>
    </row>
    <row r="180" spans="1:16" ht="148.5" customHeight="1">
      <c r="A180" s="21">
        <v>166</v>
      </c>
      <c r="B180" s="40" t="s">
        <v>55</v>
      </c>
      <c r="C180" s="40" t="s">
        <v>13</v>
      </c>
      <c r="D180" s="40" t="s">
        <v>31</v>
      </c>
      <c r="E180" s="40" t="s">
        <v>112</v>
      </c>
      <c r="F180" s="40" t="s">
        <v>300</v>
      </c>
      <c r="G180" s="40" t="s">
        <v>21</v>
      </c>
      <c r="H180" s="40" t="s">
        <v>22</v>
      </c>
      <c r="I180" s="22" t="s">
        <v>128</v>
      </c>
      <c r="J180" s="52" t="s">
        <v>301</v>
      </c>
      <c r="K180" s="82">
        <f>K181</f>
        <v>1195000</v>
      </c>
      <c r="L180" s="82">
        <f>L181</f>
        <v>1195000</v>
      </c>
      <c r="M180" s="91">
        <f>M181</f>
        <v>0</v>
      </c>
      <c r="N180" s="83"/>
      <c r="O180" s="83"/>
      <c r="P180" s="83"/>
    </row>
    <row r="181" spans="1:16" ht="147" customHeight="1">
      <c r="A181" s="21">
        <v>167</v>
      </c>
      <c r="B181" s="43" t="s">
        <v>55</v>
      </c>
      <c r="C181" s="43" t="s">
        <v>13</v>
      </c>
      <c r="D181" s="43" t="s">
        <v>31</v>
      </c>
      <c r="E181" s="43" t="s">
        <v>112</v>
      </c>
      <c r="F181" s="43" t="s">
        <v>300</v>
      </c>
      <c r="G181" s="43" t="s">
        <v>38</v>
      </c>
      <c r="H181" s="43" t="s">
        <v>22</v>
      </c>
      <c r="I181" s="25" t="s">
        <v>128</v>
      </c>
      <c r="J181" s="52" t="s">
        <v>301</v>
      </c>
      <c r="K181" s="85">
        <v>1195000</v>
      </c>
      <c r="L181" s="85">
        <v>1195000</v>
      </c>
      <c r="M181" s="90">
        <v>0</v>
      </c>
      <c r="N181" s="83"/>
      <c r="O181" s="83"/>
      <c r="P181" s="83"/>
    </row>
    <row r="182" spans="1:16" ht="59.25" customHeight="1">
      <c r="A182" s="21">
        <v>168</v>
      </c>
      <c r="B182" s="40" t="s">
        <v>55</v>
      </c>
      <c r="C182" s="40" t="s">
        <v>13</v>
      </c>
      <c r="D182" s="40" t="s">
        <v>31</v>
      </c>
      <c r="E182" s="40" t="s">
        <v>112</v>
      </c>
      <c r="F182" s="40" t="s">
        <v>113</v>
      </c>
      <c r="G182" s="40" t="s">
        <v>21</v>
      </c>
      <c r="H182" s="40" t="s">
        <v>22</v>
      </c>
      <c r="I182" s="22" t="s">
        <v>128</v>
      </c>
      <c r="J182" s="64" t="s">
        <v>256</v>
      </c>
      <c r="K182" s="82">
        <f>K183</f>
        <v>1388970.7</v>
      </c>
      <c r="L182" s="82">
        <f>L183</f>
        <v>1388970.7</v>
      </c>
      <c r="M182" s="91">
        <f>M183</f>
        <v>1434300</v>
      </c>
      <c r="N182" s="83"/>
      <c r="O182" s="83"/>
      <c r="P182" s="83"/>
    </row>
    <row r="183" spans="1:16" ht="66" customHeight="1">
      <c r="A183" s="21">
        <v>169</v>
      </c>
      <c r="B183" s="43" t="s">
        <v>55</v>
      </c>
      <c r="C183" s="43" t="s">
        <v>13</v>
      </c>
      <c r="D183" s="43" t="s">
        <v>31</v>
      </c>
      <c r="E183" s="43" t="s">
        <v>112</v>
      </c>
      <c r="F183" s="43" t="s">
        <v>113</v>
      </c>
      <c r="G183" s="43" t="s">
        <v>38</v>
      </c>
      <c r="H183" s="43" t="s">
        <v>22</v>
      </c>
      <c r="I183" s="25" t="s">
        <v>128</v>
      </c>
      <c r="J183" s="66" t="s">
        <v>260</v>
      </c>
      <c r="K183" s="85">
        <v>1388970.7</v>
      </c>
      <c r="L183" s="85">
        <v>1388970.7</v>
      </c>
      <c r="M183" s="90">
        <v>1434300</v>
      </c>
      <c r="N183" s="83"/>
      <c r="O183" s="83"/>
      <c r="P183" s="83"/>
    </row>
    <row r="184" spans="1:16" ht="63" customHeight="1">
      <c r="A184" s="21">
        <v>170</v>
      </c>
      <c r="B184" s="40" t="s">
        <v>55</v>
      </c>
      <c r="C184" s="40" t="s">
        <v>13</v>
      </c>
      <c r="D184" s="40" t="s">
        <v>31</v>
      </c>
      <c r="E184" s="40" t="s">
        <v>112</v>
      </c>
      <c r="F184" s="40" t="s">
        <v>44</v>
      </c>
      <c r="G184" s="40" t="s">
        <v>21</v>
      </c>
      <c r="H184" s="40" t="s">
        <v>22</v>
      </c>
      <c r="I184" s="22" t="s">
        <v>128</v>
      </c>
      <c r="J184" s="64" t="s">
        <v>257</v>
      </c>
      <c r="K184" s="82">
        <f>K185</f>
        <v>115625</v>
      </c>
      <c r="L184" s="82">
        <f>L185</f>
        <v>0</v>
      </c>
      <c r="M184" s="91">
        <f>M185</f>
        <v>3400</v>
      </c>
      <c r="N184" s="83"/>
      <c r="O184" s="83"/>
      <c r="P184" s="83"/>
    </row>
    <row r="185" spans="1:16" ht="71.25" customHeight="1">
      <c r="A185" s="21">
        <v>171</v>
      </c>
      <c r="B185" s="43" t="s">
        <v>55</v>
      </c>
      <c r="C185" s="43" t="s">
        <v>13</v>
      </c>
      <c r="D185" s="43" t="s">
        <v>31</v>
      </c>
      <c r="E185" s="43" t="s">
        <v>112</v>
      </c>
      <c r="F185" s="43" t="s">
        <v>44</v>
      </c>
      <c r="G185" s="43" t="s">
        <v>38</v>
      </c>
      <c r="H185" s="43" t="s">
        <v>22</v>
      </c>
      <c r="I185" s="25" t="s">
        <v>128</v>
      </c>
      <c r="J185" s="31" t="s">
        <v>258</v>
      </c>
      <c r="K185" s="85">
        <v>115625</v>
      </c>
      <c r="L185" s="85">
        <v>0</v>
      </c>
      <c r="M185" s="90">
        <v>3400</v>
      </c>
      <c r="N185" s="83"/>
      <c r="O185" s="83"/>
      <c r="P185" s="83"/>
    </row>
    <row r="186" spans="1:16" ht="28.5" customHeight="1">
      <c r="A186" s="21">
        <v>172</v>
      </c>
      <c r="B186" s="40" t="s">
        <v>55</v>
      </c>
      <c r="C186" s="40" t="s">
        <v>13</v>
      </c>
      <c r="D186" s="40" t="s">
        <v>31</v>
      </c>
      <c r="E186" s="40" t="s">
        <v>73</v>
      </c>
      <c r="F186" s="40" t="s">
        <v>20</v>
      </c>
      <c r="G186" s="40" t="s">
        <v>21</v>
      </c>
      <c r="H186" s="40" t="s">
        <v>22</v>
      </c>
      <c r="I186" s="22" t="s">
        <v>128</v>
      </c>
      <c r="J186" s="41" t="s">
        <v>97</v>
      </c>
      <c r="K186" s="82">
        <f>K187+K189+K190</f>
        <v>68432135.87</v>
      </c>
      <c r="L186" s="82">
        <f>L187+L189+L190</f>
        <v>67585186.01</v>
      </c>
      <c r="M186" s="82" t="e">
        <f>M187+M189+M190</f>
        <v>#REF!</v>
      </c>
      <c r="N186" s="83"/>
      <c r="O186" s="83"/>
      <c r="P186" s="83"/>
    </row>
    <row r="187" spans="1:16" ht="63.75" customHeight="1">
      <c r="A187" s="21">
        <v>173</v>
      </c>
      <c r="B187" s="43" t="s">
        <v>55</v>
      </c>
      <c r="C187" s="43" t="s">
        <v>13</v>
      </c>
      <c r="D187" s="43" t="s">
        <v>31</v>
      </c>
      <c r="E187" s="43" t="s">
        <v>73</v>
      </c>
      <c r="F187" s="43" t="s">
        <v>0</v>
      </c>
      <c r="G187" s="43" t="s">
        <v>21</v>
      </c>
      <c r="H187" s="43" t="s">
        <v>22</v>
      </c>
      <c r="I187" s="25" t="s">
        <v>128</v>
      </c>
      <c r="J187" s="61" t="s">
        <v>98</v>
      </c>
      <c r="K187" s="92">
        <f>K188</f>
        <v>10648467.66</v>
      </c>
      <c r="L187" s="92">
        <f>L188</f>
        <v>10648467.66</v>
      </c>
      <c r="M187" s="92">
        <f>M188</f>
        <v>2884623</v>
      </c>
      <c r="N187" s="83"/>
      <c r="O187" s="83"/>
      <c r="P187" s="83"/>
    </row>
    <row r="188" spans="1:16" ht="78.75">
      <c r="A188" s="21">
        <v>174</v>
      </c>
      <c r="B188" s="43" t="s">
        <v>55</v>
      </c>
      <c r="C188" s="43" t="s">
        <v>13</v>
      </c>
      <c r="D188" s="43" t="s">
        <v>31</v>
      </c>
      <c r="E188" s="43" t="s">
        <v>73</v>
      </c>
      <c r="F188" s="43" t="s">
        <v>0</v>
      </c>
      <c r="G188" s="43" t="s">
        <v>38</v>
      </c>
      <c r="H188" s="43" t="s">
        <v>22</v>
      </c>
      <c r="I188" s="25" t="s">
        <v>128</v>
      </c>
      <c r="J188" s="61" t="s">
        <v>96</v>
      </c>
      <c r="K188" s="85">
        <v>10648467.66</v>
      </c>
      <c r="L188" s="85">
        <v>10648467.66</v>
      </c>
      <c r="M188" s="85">
        <v>2884623</v>
      </c>
      <c r="N188" s="83"/>
      <c r="O188" s="83"/>
      <c r="P188" s="83"/>
    </row>
    <row r="189" spans="1:16" ht="69" customHeight="1">
      <c r="A189" s="54">
        <v>175</v>
      </c>
      <c r="B189" s="69" t="s">
        <v>55</v>
      </c>
      <c r="C189" s="69" t="s">
        <v>13</v>
      </c>
      <c r="D189" s="69" t="s">
        <v>31</v>
      </c>
      <c r="E189" s="69" t="s">
        <v>271</v>
      </c>
      <c r="F189" s="69" t="s">
        <v>272</v>
      </c>
      <c r="G189" s="69" t="s">
        <v>38</v>
      </c>
      <c r="H189" s="69" t="s">
        <v>22</v>
      </c>
      <c r="I189" s="55" t="s">
        <v>128</v>
      </c>
      <c r="J189" s="57" t="s">
        <v>273</v>
      </c>
      <c r="K189" s="85">
        <v>22422498.81</v>
      </c>
      <c r="L189" s="85">
        <v>22243512.87</v>
      </c>
      <c r="M189" s="85">
        <v>0</v>
      </c>
      <c r="N189" s="83"/>
      <c r="O189" s="83"/>
      <c r="P189" s="83"/>
    </row>
    <row r="190" spans="1:16" ht="31.5">
      <c r="A190" s="54">
        <v>176</v>
      </c>
      <c r="B190" s="69" t="s">
        <v>55</v>
      </c>
      <c r="C190" s="69" t="s">
        <v>13</v>
      </c>
      <c r="D190" s="69" t="s">
        <v>31</v>
      </c>
      <c r="E190" s="69" t="s">
        <v>274</v>
      </c>
      <c r="F190" s="69" t="s">
        <v>80</v>
      </c>
      <c r="G190" s="69" t="s">
        <v>38</v>
      </c>
      <c r="H190" s="69" t="s">
        <v>22</v>
      </c>
      <c r="I190" s="55" t="s">
        <v>128</v>
      </c>
      <c r="J190" s="57" t="s">
        <v>275</v>
      </c>
      <c r="K190" s="82">
        <f>K191+K192+K193+K194+K195+K196+K197+K198+K199+K200+K201+K202+K203+K204</f>
        <v>35361169.4</v>
      </c>
      <c r="L190" s="82">
        <f>L191+L192+L193+L194+L195+L196+L197+L198+L199+L200+L201+L202+L203+L204</f>
        <v>34693205.480000004</v>
      </c>
      <c r="M190" s="82" t="e">
        <f>M191+M193+#REF!+M194+M195+M196+M197+M198+M199+M200+#REF!+M201+M202+M203+M204</f>
        <v>#REF!</v>
      </c>
      <c r="N190" s="83"/>
      <c r="O190" s="83"/>
      <c r="P190" s="83"/>
    </row>
    <row r="191" spans="1:16" ht="99" customHeight="1">
      <c r="A191" s="54">
        <v>177</v>
      </c>
      <c r="B191" s="69" t="s">
        <v>55</v>
      </c>
      <c r="C191" s="69" t="s">
        <v>13</v>
      </c>
      <c r="D191" s="69" t="s">
        <v>31</v>
      </c>
      <c r="E191" s="69" t="s">
        <v>274</v>
      </c>
      <c r="F191" s="69" t="s">
        <v>80</v>
      </c>
      <c r="G191" s="69" t="s">
        <v>38</v>
      </c>
      <c r="H191" s="69" t="s">
        <v>344</v>
      </c>
      <c r="I191" s="55" t="s">
        <v>128</v>
      </c>
      <c r="J191" s="79" t="s">
        <v>345</v>
      </c>
      <c r="K191" s="85">
        <v>141000</v>
      </c>
      <c r="L191" s="85">
        <v>98026.08</v>
      </c>
      <c r="M191" s="85">
        <v>0</v>
      </c>
      <c r="N191" s="83"/>
      <c r="O191" s="83"/>
      <c r="P191" s="83"/>
    </row>
    <row r="192" spans="1:16" ht="15.75">
      <c r="A192" s="54">
        <v>178</v>
      </c>
      <c r="B192" s="69" t="s">
        <v>55</v>
      </c>
      <c r="C192" s="69" t="s">
        <v>13</v>
      </c>
      <c r="D192" s="69" t="s">
        <v>31</v>
      </c>
      <c r="E192" s="69" t="s">
        <v>274</v>
      </c>
      <c r="F192" s="69" t="s">
        <v>80</v>
      </c>
      <c r="G192" s="69" t="s">
        <v>38</v>
      </c>
      <c r="H192" s="69" t="s">
        <v>349</v>
      </c>
      <c r="I192" s="55" t="s">
        <v>128</v>
      </c>
      <c r="J192" s="79" t="s">
        <v>350</v>
      </c>
      <c r="K192" s="85">
        <v>333632.4</v>
      </c>
      <c r="L192" s="85">
        <v>333632.4</v>
      </c>
      <c r="M192" s="85"/>
      <c r="N192" s="83"/>
      <c r="O192" s="83"/>
      <c r="P192" s="83"/>
    </row>
    <row r="193" spans="1:16" ht="85.5" customHeight="1">
      <c r="A193" s="54">
        <v>179</v>
      </c>
      <c r="B193" s="69" t="s">
        <v>55</v>
      </c>
      <c r="C193" s="69" t="s">
        <v>13</v>
      </c>
      <c r="D193" s="69" t="s">
        <v>31</v>
      </c>
      <c r="E193" s="69" t="s">
        <v>274</v>
      </c>
      <c r="F193" s="69" t="s">
        <v>80</v>
      </c>
      <c r="G193" s="69" t="s">
        <v>38</v>
      </c>
      <c r="H193" s="69" t="s">
        <v>314</v>
      </c>
      <c r="I193" s="55" t="s">
        <v>128</v>
      </c>
      <c r="J193" s="73" t="s">
        <v>315</v>
      </c>
      <c r="K193" s="85">
        <v>12257600</v>
      </c>
      <c r="L193" s="85">
        <v>12257600</v>
      </c>
      <c r="M193" s="85">
        <v>0</v>
      </c>
      <c r="N193" s="83"/>
      <c r="O193" s="83"/>
      <c r="P193" s="83"/>
    </row>
    <row r="194" spans="1:16" ht="56.25" customHeight="1">
      <c r="A194" s="54">
        <v>180</v>
      </c>
      <c r="B194" s="69" t="s">
        <v>55</v>
      </c>
      <c r="C194" s="69" t="s">
        <v>13</v>
      </c>
      <c r="D194" s="69" t="s">
        <v>31</v>
      </c>
      <c r="E194" s="69" t="s">
        <v>274</v>
      </c>
      <c r="F194" s="69" t="s">
        <v>80</v>
      </c>
      <c r="G194" s="69" t="s">
        <v>38</v>
      </c>
      <c r="H194" s="69" t="s">
        <v>316</v>
      </c>
      <c r="I194" s="55" t="s">
        <v>128</v>
      </c>
      <c r="J194" s="52" t="s">
        <v>317</v>
      </c>
      <c r="K194" s="85">
        <v>891850</v>
      </c>
      <c r="L194" s="85">
        <v>891850</v>
      </c>
      <c r="M194" s="85">
        <v>0</v>
      </c>
      <c r="N194" s="83"/>
      <c r="O194" s="83"/>
      <c r="P194" s="83"/>
    </row>
    <row r="195" spans="1:16" ht="47.25">
      <c r="A195" s="54">
        <v>181</v>
      </c>
      <c r="B195" s="69" t="s">
        <v>55</v>
      </c>
      <c r="C195" s="69" t="s">
        <v>13</v>
      </c>
      <c r="D195" s="69" t="s">
        <v>31</v>
      </c>
      <c r="E195" s="69" t="s">
        <v>274</v>
      </c>
      <c r="F195" s="69" t="s">
        <v>80</v>
      </c>
      <c r="G195" s="69" t="s">
        <v>38</v>
      </c>
      <c r="H195" s="69" t="s">
        <v>284</v>
      </c>
      <c r="I195" s="55" t="s">
        <v>128</v>
      </c>
      <c r="J195" s="73" t="s">
        <v>285</v>
      </c>
      <c r="K195" s="85">
        <v>1285900</v>
      </c>
      <c r="L195" s="85">
        <v>1285900</v>
      </c>
      <c r="M195" s="85">
        <v>1285900</v>
      </c>
      <c r="N195" s="83"/>
      <c r="O195" s="83"/>
      <c r="P195" s="83"/>
    </row>
    <row r="196" spans="1:16" ht="47.25">
      <c r="A196" s="54">
        <v>182</v>
      </c>
      <c r="B196" s="69" t="s">
        <v>55</v>
      </c>
      <c r="C196" s="69" t="s">
        <v>13</v>
      </c>
      <c r="D196" s="69" t="s">
        <v>31</v>
      </c>
      <c r="E196" s="69" t="s">
        <v>274</v>
      </c>
      <c r="F196" s="69" t="s">
        <v>80</v>
      </c>
      <c r="G196" s="69" t="s">
        <v>38</v>
      </c>
      <c r="H196" s="69" t="s">
        <v>286</v>
      </c>
      <c r="I196" s="55" t="s">
        <v>128</v>
      </c>
      <c r="J196" s="73" t="s">
        <v>287</v>
      </c>
      <c r="K196" s="85">
        <v>1130500</v>
      </c>
      <c r="L196" s="85">
        <v>1130500</v>
      </c>
      <c r="M196" s="85">
        <v>0</v>
      </c>
      <c r="N196" s="83"/>
      <c r="O196" s="83"/>
      <c r="P196" s="83"/>
    </row>
    <row r="197" spans="1:16" ht="68.25" customHeight="1">
      <c r="A197" s="54">
        <v>183</v>
      </c>
      <c r="B197" s="69" t="s">
        <v>55</v>
      </c>
      <c r="C197" s="69" t="s">
        <v>13</v>
      </c>
      <c r="D197" s="69" t="s">
        <v>31</v>
      </c>
      <c r="E197" s="69" t="s">
        <v>274</v>
      </c>
      <c r="F197" s="69" t="s">
        <v>80</v>
      </c>
      <c r="G197" s="69" t="s">
        <v>38</v>
      </c>
      <c r="H197" s="69" t="s">
        <v>318</v>
      </c>
      <c r="I197" s="55" t="s">
        <v>128</v>
      </c>
      <c r="J197" s="73" t="s">
        <v>319</v>
      </c>
      <c r="K197" s="85">
        <v>3800000</v>
      </c>
      <c r="L197" s="85">
        <v>3215000</v>
      </c>
      <c r="M197" s="85">
        <v>0</v>
      </c>
      <c r="N197" s="83"/>
      <c r="O197" s="83"/>
      <c r="P197" s="83"/>
    </row>
    <row r="198" spans="1:16" ht="63">
      <c r="A198" s="54">
        <v>184</v>
      </c>
      <c r="B198" s="69" t="s">
        <v>55</v>
      </c>
      <c r="C198" s="69" t="s">
        <v>13</v>
      </c>
      <c r="D198" s="69" t="s">
        <v>31</v>
      </c>
      <c r="E198" s="69" t="s">
        <v>274</v>
      </c>
      <c r="F198" s="69" t="s">
        <v>80</v>
      </c>
      <c r="G198" s="69" t="s">
        <v>38</v>
      </c>
      <c r="H198" s="69" t="s">
        <v>288</v>
      </c>
      <c r="I198" s="55" t="s">
        <v>128</v>
      </c>
      <c r="J198" s="73" t="s">
        <v>289</v>
      </c>
      <c r="K198" s="85">
        <v>4055279</v>
      </c>
      <c r="L198" s="85">
        <v>4055279</v>
      </c>
      <c r="M198" s="85">
        <v>0</v>
      </c>
      <c r="N198" s="83"/>
      <c r="O198" s="83"/>
      <c r="P198" s="83"/>
    </row>
    <row r="199" spans="1:16" ht="69" customHeight="1">
      <c r="A199" s="54">
        <v>185</v>
      </c>
      <c r="B199" s="69" t="s">
        <v>55</v>
      </c>
      <c r="C199" s="69" t="s">
        <v>13</v>
      </c>
      <c r="D199" s="69" t="s">
        <v>31</v>
      </c>
      <c r="E199" s="69" t="s">
        <v>274</v>
      </c>
      <c r="F199" s="69" t="s">
        <v>80</v>
      </c>
      <c r="G199" s="69" t="s">
        <v>38</v>
      </c>
      <c r="H199" s="69" t="s">
        <v>290</v>
      </c>
      <c r="I199" s="55" t="s">
        <v>128</v>
      </c>
      <c r="J199" s="73" t="s">
        <v>291</v>
      </c>
      <c r="K199" s="85">
        <v>1601800</v>
      </c>
      <c r="L199" s="85">
        <v>1601800</v>
      </c>
      <c r="M199" s="85">
        <v>0</v>
      </c>
      <c r="N199" s="83"/>
      <c r="O199" s="83"/>
      <c r="P199" s="83"/>
    </row>
    <row r="200" spans="1:16" ht="112.5" customHeight="1">
      <c r="A200" s="54">
        <v>186</v>
      </c>
      <c r="B200" s="69" t="s">
        <v>55</v>
      </c>
      <c r="C200" s="69" t="s">
        <v>13</v>
      </c>
      <c r="D200" s="69" t="s">
        <v>31</v>
      </c>
      <c r="E200" s="69" t="s">
        <v>274</v>
      </c>
      <c r="F200" s="69" t="s">
        <v>80</v>
      </c>
      <c r="G200" s="69" t="s">
        <v>38</v>
      </c>
      <c r="H200" s="69" t="s">
        <v>292</v>
      </c>
      <c r="I200" s="55" t="s">
        <v>128</v>
      </c>
      <c r="J200" s="73" t="s">
        <v>293</v>
      </c>
      <c r="K200" s="85">
        <v>120420</v>
      </c>
      <c r="L200" s="85">
        <v>120420</v>
      </c>
      <c r="M200" s="85">
        <v>0</v>
      </c>
      <c r="N200" s="83"/>
      <c r="O200" s="83"/>
      <c r="P200" s="83"/>
    </row>
    <row r="201" spans="1:16" ht="63">
      <c r="A201" s="54">
        <v>187</v>
      </c>
      <c r="B201" s="69" t="s">
        <v>55</v>
      </c>
      <c r="C201" s="69" t="s">
        <v>13</v>
      </c>
      <c r="D201" s="69" t="s">
        <v>31</v>
      </c>
      <c r="E201" s="69" t="s">
        <v>274</v>
      </c>
      <c r="F201" s="69" t="s">
        <v>80</v>
      </c>
      <c r="G201" s="69" t="s">
        <v>38</v>
      </c>
      <c r="H201" s="69" t="s">
        <v>294</v>
      </c>
      <c r="I201" s="55" t="s">
        <v>128</v>
      </c>
      <c r="J201" s="73" t="s">
        <v>295</v>
      </c>
      <c r="K201" s="85">
        <v>3458288</v>
      </c>
      <c r="L201" s="85">
        <v>3418298</v>
      </c>
      <c r="M201" s="85">
        <v>0</v>
      </c>
      <c r="N201" s="83"/>
      <c r="O201" s="83"/>
      <c r="P201" s="83"/>
    </row>
    <row r="202" spans="1:16" ht="47.25">
      <c r="A202" s="74">
        <v>188</v>
      </c>
      <c r="B202" s="69" t="s">
        <v>55</v>
      </c>
      <c r="C202" s="69" t="s">
        <v>13</v>
      </c>
      <c r="D202" s="69" t="s">
        <v>31</v>
      </c>
      <c r="E202" s="69" t="s">
        <v>274</v>
      </c>
      <c r="F202" s="69" t="s">
        <v>80</v>
      </c>
      <c r="G202" s="69" t="s">
        <v>38</v>
      </c>
      <c r="H202" s="69" t="s">
        <v>306</v>
      </c>
      <c r="I202" s="55" t="s">
        <v>128</v>
      </c>
      <c r="J202" s="52" t="s">
        <v>307</v>
      </c>
      <c r="K202" s="85">
        <v>1534900</v>
      </c>
      <c r="L202" s="85">
        <v>1534900</v>
      </c>
      <c r="M202" s="85">
        <v>0</v>
      </c>
      <c r="N202" s="83"/>
      <c r="O202" s="83"/>
      <c r="P202" s="83"/>
    </row>
    <row r="203" spans="1:16" ht="78.75">
      <c r="A203" s="54">
        <v>189</v>
      </c>
      <c r="B203" s="69" t="s">
        <v>55</v>
      </c>
      <c r="C203" s="69" t="s">
        <v>13</v>
      </c>
      <c r="D203" s="69" t="s">
        <v>31</v>
      </c>
      <c r="E203" s="69" t="s">
        <v>274</v>
      </c>
      <c r="F203" s="69" t="s">
        <v>80</v>
      </c>
      <c r="G203" s="69" t="s">
        <v>38</v>
      </c>
      <c r="H203" s="69" t="s">
        <v>296</v>
      </c>
      <c r="I203" s="55" t="s">
        <v>128</v>
      </c>
      <c r="J203" s="73" t="s">
        <v>297</v>
      </c>
      <c r="K203" s="85">
        <v>750000</v>
      </c>
      <c r="L203" s="85">
        <v>750000</v>
      </c>
      <c r="M203" s="85">
        <v>0</v>
      </c>
      <c r="N203" s="83"/>
      <c r="O203" s="83"/>
      <c r="P203" s="83"/>
    </row>
    <row r="204" spans="1:16" ht="47.25">
      <c r="A204" s="54">
        <v>190</v>
      </c>
      <c r="B204" s="69" t="s">
        <v>55</v>
      </c>
      <c r="C204" s="69" t="s">
        <v>13</v>
      </c>
      <c r="D204" s="69" t="s">
        <v>31</v>
      </c>
      <c r="E204" s="69" t="s">
        <v>274</v>
      </c>
      <c r="F204" s="69" t="s">
        <v>80</v>
      </c>
      <c r="G204" s="69" t="s">
        <v>38</v>
      </c>
      <c r="H204" s="69" t="s">
        <v>298</v>
      </c>
      <c r="I204" s="55" t="s">
        <v>128</v>
      </c>
      <c r="J204" s="73" t="s">
        <v>299</v>
      </c>
      <c r="K204" s="85">
        <v>4000000</v>
      </c>
      <c r="L204" s="85">
        <v>4000000</v>
      </c>
      <c r="M204" s="85">
        <v>0</v>
      </c>
      <c r="N204" s="83"/>
      <c r="O204" s="83"/>
      <c r="P204" s="83"/>
    </row>
    <row r="205" spans="1:16" ht="110.25">
      <c r="A205" s="54">
        <v>191</v>
      </c>
      <c r="B205" s="70" t="s">
        <v>20</v>
      </c>
      <c r="C205" s="70" t="s">
        <v>13</v>
      </c>
      <c r="D205" s="70" t="s">
        <v>276</v>
      </c>
      <c r="E205" s="70" t="s">
        <v>21</v>
      </c>
      <c r="F205" s="70" t="s">
        <v>20</v>
      </c>
      <c r="G205" s="70" t="s">
        <v>21</v>
      </c>
      <c r="H205" s="70" t="s">
        <v>22</v>
      </c>
      <c r="I205" s="71" t="s">
        <v>128</v>
      </c>
      <c r="J205" s="72" t="s">
        <v>277</v>
      </c>
      <c r="K205" s="82">
        <f>K206</f>
        <v>36267</v>
      </c>
      <c r="L205" s="82">
        <f>L206</f>
        <v>38777</v>
      </c>
      <c r="M205" s="82">
        <f>M206</f>
        <v>0</v>
      </c>
      <c r="N205" s="83"/>
      <c r="O205" s="83"/>
      <c r="P205" s="83"/>
    </row>
    <row r="206" spans="1:16" ht="42" customHeight="1">
      <c r="A206" s="54">
        <v>192</v>
      </c>
      <c r="B206" s="69" t="s">
        <v>55</v>
      </c>
      <c r="C206" s="69" t="s">
        <v>13</v>
      </c>
      <c r="D206" s="69" t="s">
        <v>276</v>
      </c>
      <c r="E206" s="69" t="s">
        <v>38</v>
      </c>
      <c r="F206" s="69" t="s">
        <v>20</v>
      </c>
      <c r="G206" s="69" t="s">
        <v>38</v>
      </c>
      <c r="H206" s="69" t="s">
        <v>22</v>
      </c>
      <c r="I206" s="55" t="s">
        <v>128</v>
      </c>
      <c r="J206" s="57" t="s">
        <v>278</v>
      </c>
      <c r="K206" s="85">
        <f>+K207+K208</f>
        <v>36267</v>
      </c>
      <c r="L206" s="85">
        <f>+L207+L208</f>
        <v>38777</v>
      </c>
      <c r="M206" s="85">
        <f>+M207</f>
        <v>0</v>
      </c>
      <c r="N206" s="83"/>
      <c r="O206" s="83"/>
      <c r="P206" s="83"/>
    </row>
    <row r="207" spans="1:16" ht="32.25" customHeight="1">
      <c r="A207" s="54">
        <v>193</v>
      </c>
      <c r="B207" s="69" t="s">
        <v>55</v>
      </c>
      <c r="C207" s="69" t="s">
        <v>13</v>
      </c>
      <c r="D207" s="69" t="s">
        <v>276</v>
      </c>
      <c r="E207" s="69" t="s">
        <v>38</v>
      </c>
      <c r="F207" s="69" t="s">
        <v>61</v>
      </c>
      <c r="G207" s="69" t="s">
        <v>38</v>
      </c>
      <c r="H207" s="69" t="s">
        <v>22</v>
      </c>
      <c r="I207" s="55" t="s">
        <v>128</v>
      </c>
      <c r="J207" s="51" t="s">
        <v>279</v>
      </c>
      <c r="K207" s="85">
        <v>36267</v>
      </c>
      <c r="L207" s="85">
        <v>36267</v>
      </c>
      <c r="M207" s="85">
        <v>0</v>
      </c>
      <c r="N207" s="83"/>
      <c r="O207" s="83"/>
      <c r="P207" s="83"/>
    </row>
    <row r="208" spans="1:16" ht="63">
      <c r="A208" s="54">
        <v>194</v>
      </c>
      <c r="B208" s="69" t="s">
        <v>55</v>
      </c>
      <c r="C208" s="69" t="s">
        <v>13</v>
      </c>
      <c r="D208" s="69" t="s">
        <v>276</v>
      </c>
      <c r="E208" s="69" t="s">
        <v>282</v>
      </c>
      <c r="F208" s="69" t="s">
        <v>29</v>
      </c>
      <c r="G208" s="69" t="s">
        <v>38</v>
      </c>
      <c r="H208" s="69" t="s">
        <v>22</v>
      </c>
      <c r="I208" s="55" t="s">
        <v>128</v>
      </c>
      <c r="J208" s="51" t="s">
        <v>351</v>
      </c>
      <c r="K208" s="85">
        <v>0</v>
      </c>
      <c r="L208" s="85">
        <v>2510</v>
      </c>
      <c r="M208" s="85"/>
      <c r="N208" s="83"/>
      <c r="O208" s="83"/>
      <c r="P208" s="83"/>
    </row>
    <row r="209" spans="1:16" ht="63">
      <c r="A209" s="54">
        <v>195</v>
      </c>
      <c r="B209" s="70" t="s">
        <v>20</v>
      </c>
      <c r="C209" s="70" t="s">
        <v>13</v>
      </c>
      <c r="D209" s="70" t="s">
        <v>164</v>
      </c>
      <c r="E209" s="70" t="s">
        <v>21</v>
      </c>
      <c r="F209" s="70" t="s">
        <v>20</v>
      </c>
      <c r="G209" s="70" t="s">
        <v>21</v>
      </c>
      <c r="H209" s="70" t="s">
        <v>22</v>
      </c>
      <c r="I209" s="71" t="s">
        <v>20</v>
      </c>
      <c r="J209" s="72" t="s">
        <v>280</v>
      </c>
      <c r="K209" s="82">
        <f aca="true" t="shared" si="6" ref="K209:M210">K210</f>
        <v>-3912263.21</v>
      </c>
      <c r="L209" s="82">
        <f t="shared" si="6"/>
        <v>-3914773.21</v>
      </c>
      <c r="M209" s="82">
        <f t="shared" si="6"/>
        <v>0</v>
      </c>
      <c r="N209" s="83"/>
      <c r="O209" s="83"/>
      <c r="P209" s="83"/>
    </row>
    <row r="210" spans="1:16" ht="63">
      <c r="A210" s="54">
        <v>196</v>
      </c>
      <c r="B210" s="69" t="s">
        <v>55</v>
      </c>
      <c r="C210" s="69" t="s">
        <v>13</v>
      </c>
      <c r="D210" s="69" t="s">
        <v>164</v>
      </c>
      <c r="E210" s="69" t="s">
        <v>21</v>
      </c>
      <c r="F210" s="69" t="s">
        <v>20</v>
      </c>
      <c r="G210" s="69" t="s">
        <v>38</v>
      </c>
      <c r="H210" s="69" t="s">
        <v>22</v>
      </c>
      <c r="I210" s="55" t="s">
        <v>128</v>
      </c>
      <c r="J210" s="57" t="s">
        <v>281</v>
      </c>
      <c r="K210" s="85">
        <f t="shared" si="6"/>
        <v>-3912263.21</v>
      </c>
      <c r="L210" s="85">
        <f t="shared" si="6"/>
        <v>-3914773.21</v>
      </c>
      <c r="M210" s="85">
        <f t="shared" si="6"/>
        <v>0</v>
      </c>
      <c r="N210" s="83"/>
      <c r="O210" s="83"/>
      <c r="P210" s="83"/>
    </row>
    <row r="211" spans="1:16" ht="63">
      <c r="A211" s="54">
        <v>197</v>
      </c>
      <c r="B211" s="69" t="s">
        <v>55</v>
      </c>
      <c r="C211" s="69" t="s">
        <v>13</v>
      </c>
      <c r="D211" s="69" t="s">
        <v>164</v>
      </c>
      <c r="E211" s="69" t="s">
        <v>282</v>
      </c>
      <c r="F211" s="69" t="s">
        <v>29</v>
      </c>
      <c r="G211" s="69" t="s">
        <v>38</v>
      </c>
      <c r="H211" s="69" t="s">
        <v>22</v>
      </c>
      <c r="I211" s="55" t="s">
        <v>128</v>
      </c>
      <c r="J211" s="57" t="s">
        <v>283</v>
      </c>
      <c r="K211" s="85">
        <v>-3912263.21</v>
      </c>
      <c r="L211" s="85">
        <v>-3914773.21</v>
      </c>
      <c r="M211" s="85">
        <v>0</v>
      </c>
      <c r="N211" s="83"/>
      <c r="O211" s="83"/>
      <c r="P211" s="83"/>
    </row>
    <row r="212" spans="1:16" ht="18" customHeight="1">
      <c r="A212" s="21">
        <v>198</v>
      </c>
      <c r="B212" s="100" t="s">
        <v>324</v>
      </c>
      <c r="C212" s="101"/>
      <c r="D212" s="101"/>
      <c r="E212" s="101"/>
      <c r="F212" s="101"/>
      <c r="G212" s="101"/>
      <c r="H212" s="101"/>
      <c r="I212" s="102"/>
      <c r="J212" s="50"/>
      <c r="K212" s="82">
        <f>K13+K123</f>
        <v>1133487611.8999999</v>
      </c>
      <c r="L212" s="82">
        <f>L13+L123</f>
        <v>1137889874.0599997</v>
      </c>
      <c r="M212" s="82" t="e">
        <f>M13+M123</f>
        <v>#REF!</v>
      </c>
      <c r="N212" s="83"/>
      <c r="O212" s="83"/>
      <c r="P212" s="83"/>
    </row>
    <row r="213" spans="11:16" ht="15.75">
      <c r="K213" s="93"/>
      <c r="L213" s="94"/>
      <c r="M213" s="94"/>
      <c r="N213" s="83"/>
      <c r="O213" s="83"/>
      <c r="P213" s="83"/>
    </row>
    <row r="214" spans="11:16" ht="15.75">
      <c r="K214" s="93"/>
      <c r="L214" s="95"/>
      <c r="M214" s="95"/>
      <c r="N214" s="83"/>
      <c r="O214" s="83"/>
      <c r="P214" s="83"/>
    </row>
    <row r="215" spans="11:16" ht="15.75">
      <c r="K215" s="93"/>
      <c r="L215" s="94"/>
      <c r="M215" s="94"/>
      <c r="N215" s="83"/>
      <c r="O215" s="83"/>
      <c r="P215" s="83"/>
    </row>
    <row r="216" spans="11:16" ht="15.75">
      <c r="K216" s="93"/>
      <c r="L216" s="95"/>
      <c r="M216" s="95"/>
      <c r="N216" s="83"/>
      <c r="O216" s="83"/>
      <c r="P216" s="83"/>
    </row>
    <row r="217" spans="11:16" ht="15.75">
      <c r="K217" s="93"/>
      <c r="L217" s="94"/>
      <c r="M217" s="94"/>
      <c r="N217" s="83"/>
      <c r="O217" s="83"/>
      <c r="P217" s="83"/>
    </row>
    <row r="218" spans="11:16" ht="15.75">
      <c r="K218" s="93"/>
      <c r="L218" s="94"/>
      <c r="M218" s="94"/>
      <c r="N218" s="83"/>
      <c r="O218" s="83"/>
      <c r="P218" s="83"/>
    </row>
    <row r="219" spans="11:16" ht="15.75">
      <c r="K219" s="93"/>
      <c r="L219" s="94"/>
      <c r="M219" s="94"/>
      <c r="N219" s="83"/>
      <c r="O219" s="83"/>
      <c r="P219" s="83"/>
    </row>
    <row r="220" spans="11:16" ht="15.75">
      <c r="K220" s="93"/>
      <c r="L220" s="94"/>
      <c r="M220" s="94"/>
      <c r="N220" s="83"/>
      <c r="O220" s="83"/>
      <c r="P220" s="83"/>
    </row>
    <row r="221" spans="11:16" ht="15.75">
      <c r="K221" s="93"/>
      <c r="L221" s="94"/>
      <c r="M221" s="94"/>
      <c r="N221" s="83"/>
      <c r="O221" s="83"/>
      <c r="P221" s="83"/>
    </row>
    <row r="222" spans="11:16" ht="15.75">
      <c r="K222" s="93"/>
      <c r="L222" s="94"/>
      <c r="M222" s="94"/>
      <c r="N222" s="83"/>
      <c r="O222" s="83"/>
      <c r="P222" s="83"/>
    </row>
    <row r="223" spans="11:16" ht="15.75">
      <c r="K223" s="93"/>
      <c r="L223" s="94"/>
      <c r="M223" s="94"/>
      <c r="N223" s="83"/>
      <c r="O223" s="83"/>
      <c r="P223" s="83"/>
    </row>
    <row r="224" spans="11:16" ht="15.75">
      <c r="K224" s="93"/>
      <c r="L224" s="94"/>
      <c r="M224" s="94"/>
      <c r="N224" s="83"/>
      <c r="O224" s="83"/>
      <c r="P224" s="83"/>
    </row>
    <row r="225" spans="11:16" ht="15.75">
      <c r="K225" s="93"/>
      <c r="L225" s="94"/>
      <c r="M225" s="94"/>
      <c r="N225" s="83"/>
      <c r="O225" s="83"/>
      <c r="P225" s="83"/>
    </row>
    <row r="226" spans="11:16" ht="15.75">
      <c r="K226" s="93"/>
      <c r="L226" s="94"/>
      <c r="M226" s="94"/>
      <c r="N226" s="83"/>
      <c r="O226" s="83"/>
      <c r="P226" s="83"/>
    </row>
    <row r="227" spans="11:16" ht="15.75">
      <c r="K227" s="93"/>
      <c r="L227" s="94"/>
      <c r="M227" s="94"/>
      <c r="N227" s="83"/>
      <c r="O227" s="83"/>
      <c r="P227" s="83"/>
    </row>
    <row r="228" spans="11:16" ht="15.75">
      <c r="K228" s="93"/>
      <c r="L228" s="94"/>
      <c r="M228" s="94"/>
      <c r="N228" s="83"/>
      <c r="O228" s="83"/>
      <c r="P228" s="83"/>
    </row>
    <row r="229" spans="11:16" ht="15.75">
      <c r="K229" s="93"/>
      <c r="L229" s="94"/>
      <c r="M229" s="94"/>
      <c r="N229" s="83"/>
      <c r="O229" s="83"/>
      <c r="P229" s="83"/>
    </row>
    <row r="230" spans="11:16" ht="15.75">
      <c r="K230" s="93"/>
      <c r="L230" s="94"/>
      <c r="M230" s="94"/>
      <c r="N230" s="83"/>
      <c r="O230" s="83"/>
      <c r="P230" s="83"/>
    </row>
    <row r="231" spans="11:16" ht="15.75">
      <c r="K231" s="93"/>
      <c r="L231" s="94"/>
      <c r="M231" s="94"/>
      <c r="N231" s="83"/>
      <c r="O231" s="83"/>
      <c r="P231" s="83"/>
    </row>
    <row r="232" spans="11:16" ht="15.75">
      <c r="K232" s="93"/>
      <c r="L232" s="94"/>
      <c r="M232" s="94"/>
      <c r="N232" s="83"/>
      <c r="O232" s="83"/>
      <c r="P232" s="83"/>
    </row>
    <row r="233" spans="11:16" ht="15.75">
      <c r="K233" s="93"/>
      <c r="L233" s="94"/>
      <c r="M233" s="94"/>
      <c r="N233" s="83"/>
      <c r="O233" s="83"/>
      <c r="P233" s="83"/>
    </row>
    <row r="234" spans="11:16" ht="15.75">
      <c r="K234" s="93"/>
      <c r="L234" s="94"/>
      <c r="M234" s="94"/>
      <c r="N234" s="83"/>
      <c r="O234" s="83"/>
      <c r="P234" s="83"/>
    </row>
    <row r="235" spans="11:16" ht="15.75">
      <c r="K235" s="93"/>
      <c r="L235" s="94"/>
      <c r="M235" s="94"/>
      <c r="N235" s="83"/>
      <c r="O235" s="83"/>
      <c r="P235" s="83"/>
    </row>
    <row r="236" spans="11:16" ht="15.75">
      <c r="K236" s="93"/>
      <c r="L236" s="94"/>
      <c r="M236" s="94"/>
      <c r="N236" s="83"/>
      <c r="O236" s="83"/>
      <c r="P236" s="83"/>
    </row>
    <row r="237" spans="11:16" ht="15.75">
      <c r="K237" s="93"/>
      <c r="L237" s="94"/>
      <c r="M237" s="94"/>
      <c r="N237" s="83"/>
      <c r="O237" s="83"/>
      <c r="P237" s="83"/>
    </row>
    <row r="238" spans="11:16" ht="15.75">
      <c r="K238" s="93"/>
      <c r="L238" s="94"/>
      <c r="M238" s="94"/>
      <c r="N238" s="83"/>
      <c r="O238" s="83"/>
      <c r="P238" s="83"/>
    </row>
    <row r="239" spans="11:16" ht="15.75">
      <c r="K239" s="93"/>
      <c r="L239" s="94"/>
      <c r="M239" s="94"/>
      <c r="N239" s="83"/>
      <c r="O239" s="83"/>
      <c r="P239" s="83"/>
    </row>
    <row r="240" spans="11:16" ht="15.75">
      <c r="K240" s="93"/>
      <c r="L240" s="94"/>
      <c r="M240" s="94"/>
      <c r="N240" s="83"/>
      <c r="O240" s="83"/>
      <c r="P240" s="83"/>
    </row>
    <row r="241" spans="11:16" ht="15.75">
      <c r="K241" s="93"/>
      <c r="L241" s="94"/>
      <c r="M241" s="94"/>
      <c r="N241" s="83"/>
      <c r="O241" s="83"/>
      <c r="P241" s="83"/>
    </row>
    <row r="242" spans="11:16" ht="15.75">
      <c r="K242" s="93"/>
      <c r="L242" s="94"/>
      <c r="M242" s="94"/>
      <c r="N242" s="83"/>
      <c r="O242" s="83"/>
      <c r="P242" s="83"/>
    </row>
    <row r="243" spans="11:16" ht="15.75">
      <c r="K243" s="93"/>
      <c r="L243" s="94"/>
      <c r="M243" s="94"/>
      <c r="N243" s="83"/>
      <c r="O243" s="83"/>
      <c r="P243" s="83"/>
    </row>
    <row r="244" spans="11:16" ht="15.75">
      <c r="K244" s="93"/>
      <c r="L244" s="94"/>
      <c r="M244" s="94"/>
      <c r="N244" s="83"/>
      <c r="O244" s="83"/>
      <c r="P244" s="83"/>
    </row>
    <row r="245" spans="11:16" ht="15.75">
      <c r="K245" s="93"/>
      <c r="L245" s="94"/>
      <c r="M245" s="94"/>
      <c r="N245" s="83"/>
      <c r="O245" s="83"/>
      <c r="P245" s="83"/>
    </row>
    <row r="246" spans="11:16" ht="15.75">
      <c r="K246" s="93"/>
      <c r="L246" s="94"/>
      <c r="M246" s="94"/>
      <c r="N246" s="83"/>
      <c r="O246" s="83"/>
      <c r="P246" s="83"/>
    </row>
    <row r="247" spans="11:16" ht="15.75">
      <c r="K247" s="93"/>
      <c r="L247" s="94"/>
      <c r="M247" s="94"/>
      <c r="N247" s="83"/>
      <c r="O247" s="83"/>
      <c r="P247" s="83"/>
    </row>
    <row r="248" spans="11:16" ht="15.75">
      <c r="K248" s="93"/>
      <c r="L248" s="94"/>
      <c r="M248" s="94"/>
      <c r="N248" s="83"/>
      <c r="O248" s="83"/>
      <c r="P248" s="83"/>
    </row>
    <row r="249" spans="11:16" ht="15.75">
      <c r="K249" s="93"/>
      <c r="L249" s="94"/>
      <c r="M249" s="94"/>
      <c r="N249" s="83"/>
      <c r="O249" s="83"/>
      <c r="P249" s="83"/>
    </row>
    <row r="250" spans="11:16" ht="15.75">
      <c r="K250" s="93"/>
      <c r="L250" s="94"/>
      <c r="M250" s="94"/>
      <c r="N250" s="83"/>
      <c r="O250" s="83"/>
      <c r="P250" s="83"/>
    </row>
    <row r="251" spans="11:16" ht="15.75">
      <c r="K251" s="93"/>
      <c r="L251" s="94"/>
      <c r="M251" s="94"/>
      <c r="N251" s="83"/>
      <c r="O251" s="83"/>
      <c r="P251" s="83"/>
    </row>
    <row r="252" spans="11:16" ht="15.75">
      <c r="K252" s="93"/>
      <c r="L252" s="94"/>
      <c r="M252" s="94"/>
      <c r="N252" s="83"/>
      <c r="O252" s="83"/>
      <c r="P252" s="83"/>
    </row>
    <row r="253" spans="11:16" ht="15.75">
      <c r="K253" s="93"/>
      <c r="L253" s="94"/>
      <c r="M253" s="94"/>
      <c r="N253" s="83"/>
      <c r="O253" s="83"/>
      <c r="P253" s="83"/>
    </row>
    <row r="254" spans="11:16" ht="15.75">
      <c r="K254" s="93"/>
      <c r="L254" s="94"/>
      <c r="M254" s="94"/>
      <c r="N254" s="83"/>
      <c r="O254" s="83"/>
      <c r="P254" s="83"/>
    </row>
    <row r="255" spans="11:16" ht="15.75">
      <c r="K255" s="93"/>
      <c r="L255" s="94"/>
      <c r="M255" s="94"/>
      <c r="N255" s="83"/>
      <c r="O255" s="83"/>
      <c r="P255" s="83"/>
    </row>
    <row r="256" spans="11:16" ht="15.75">
      <c r="K256" s="93"/>
      <c r="L256" s="94"/>
      <c r="M256" s="94"/>
      <c r="N256" s="83"/>
      <c r="O256" s="83"/>
      <c r="P256" s="83"/>
    </row>
    <row r="257" spans="11:16" ht="15.75">
      <c r="K257" s="93"/>
      <c r="L257" s="94"/>
      <c r="M257" s="94"/>
      <c r="N257" s="83"/>
      <c r="O257" s="83"/>
      <c r="P257" s="83"/>
    </row>
    <row r="258" spans="11:16" ht="15.75">
      <c r="K258" s="93"/>
      <c r="L258" s="94"/>
      <c r="M258" s="94"/>
      <c r="N258" s="83"/>
      <c r="O258" s="83"/>
      <c r="P258" s="83"/>
    </row>
    <row r="259" spans="11:16" ht="15.75">
      <c r="K259" s="93"/>
      <c r="L259" s="94"/>
      <c r="M259" s="94"/>
      <c r="N259" s="83"/>
      <c r="O259" s="83"/>
      <c r="P259" s="83"/>
    </row>
    <row r="260" spans="11:16" ht="15.75">
      <c r="K260" s="93"/>
      <c r="L260" s="94"/>
      <c r="M260" s="94"/>
      <c r="N260" s="83"/>
      <c r="O260" s="83"/>
      <c r="P260" s="83"/>
    </row>
    <row r="261" spans="11:16" ht="15.75">
      <c r="K261" s="93"/>
      <c r="L261" s="94"/>
      <c r="M261" s="94"/>
      <c r="N261" s="83"/>
      <c r="O261" s="83"/>
      <c r="P261" s="83"/>
    </row>
    <row r="262" spans="11:16" ht="15.75">
      <c r="K262" s="93"/>
      <c r="L262" s="94"/>
      <c r="M262" s="94"/>
      <c r="N262" s="83"/>
      <c r="O262" s="83"/>
      <c r="P262" s="83"/>
    </row>
    <row r="263" spans="11:16" ht="15.75">
      <c r="K263" s="93"/>
      <c r="L263" s="94"/>
      <c r="M263" s="94"/>
      <c r="N263" s="83"/>
      <c r="O263" s="83"/>
      <c r="P263" s="83"/>
    </row>
    <row r="264" spans="11:16" ht="15.75">
      <c r="K264" s="93"/>
      <c r="L264" s="94"/>
      <c r="M264" s="94"/>
      <c r="N264" s="83"/>
      <c r="O264" s="83"/>
      <c r="P264" s="83"/>
    </row>
    <row r="265" spans="11:16" ht="15.75">
      <c r="K265" s="93"/>
      <c r="L265" s="94"/>
      <c r="M265" s="94"/>
      <c r="N265" s="83"/>
      <c r="O265" s="83"/>
      <c r="P265" s="83"/>
    </row>
    <row r="266" spans="11:16" ht="15.75">
      <c r="K266" s="93"/>
      <c r="L266" s="94"/>
      <c r="M266" s="94"/>
      <c r="N266" s="83"/>
      <c r="O266" s="83"/>
      <c r="P266" s="83"/>
    </row>
    <row r="267" spans="11:16" ht="15.75">
      <c r="K267" s="93"/>
      <c r="L267" s="94"/>
      <c r="M267" s="94"/>
      <c r="N267" s="83"/>
      <c r="O267" s="83"/>
      <c r="P267" s="83"/>
    </row>
    <row r="268" spans="11:16" ht="15.75">
      <c r="K268" s="93"/>
      <c r="L268" s="94"/>
      <c r="M268" s="94"/>
      <c r="N268" s="83"/>
      <c r="O268" s="83"/>
      <c r="P268" s="83"/>
    </row>
    <row r="269" spans="11:16" ht="15.75">
      <c r="K269" s="93"/>
      <c r="L269" s="94"/>
      <c r="M269" s="94"/>
      <c r="N269" s="83"/>
      <c r="O269" s="83"/>
      <c r="P269" s="83"/>
    </row>
    <row r="270" spans="11:16" ht="15.75">
      <c r="K270" s="93"/>
      <c r="L270" s="94"/>
      <c r="M270" s="94"/>
      <c r="N270" s="83"/>
      <c r="O270" s="83"/>
      <c r="P270" s="83"/>
    </row>
    <row r="271" spans="11:16" ht="15.75">
      <c r="K271" s="93"/>
      <c r="L271" s="94"/>
      <c r="M271" s="94"/>
      <c r="N271" s="83"/>
      <c r="O271" s="83"/>
      <c r="P271" s="83"/>
    </row>
    <row r="272" spans="11:16" ht="15.75">
      <c r="K272" s="93"/>
      <c r="L272" s="94"/>
      <c r="M272" s="94"/>
      <c r="N272" s="83"/>
      <c r="O272" s="83"/>
      <c r="P272" s="83"/>
    </row>
    <row r="273" spans="11:16" ht="15.75">
      <c r="K273" s="93"/>
      <c r="L273" s="94"/>
      <c r="M273" s="94"/>
      <c r="N273" s="83"/>
      <c r="O273" s="83"/>
      <c r="P273" s="83"/>
    </row>
    <row r="274" spans="11:16" ht="15.75">
      <c r="K274" s="93"/>
      <c r="L274" s="94"/>
      <c r="M274" s="94"/>
      <c r="N274" s="83"/>
      <c r="O274" s="83"/>
      <c r="P274" s="83"/>
    </row>
    <row r="275" spans="11:16" ht="15.75">
      <c r="K275" s="93"/>
      <c r="L275" s="94"/>
      <c r="M275" s="94"/>
      <c r="N275" s="83"/>
      <c r="O275" s="83"/>
      <c r="P275" s="83"/>
    </row>
    <row r="276" spans="11:16" ht="15.75">
      <c r="K276" s="93"/>
      <c r="L276" s="94"/>
      <c r="M276" s="94"/>
      <c r="N276" s="83"/>
      <c r="O276" s="83"/>
      <c r="P276" s="83"/>
    </row>
    <row r="277" spans="11:16" ht="15.75">
      <c r="K277" s="93"/>
      <c r="L277" s="94"/>
      <c r="M277" s="94"/>
      <c r="N277" s="83"/>
      <c r="O277" s="83"/>
      <c r="P277" s="83"/>
    </row>
    <row r="278" spans="11:16" ht="15.75">
      <c r="K278" s="93"/>
      <c r="L278" s="94"/>
      <c r="M278" s="94"/>
      <c r="N278" s="83"/>
      <c r="O278" s="83"/>
      <c r="P278" s="83"/>
    </row>
    <row r="279" spans="11:16" ht="15.75">
      <c r="K279" s="93"/>
      <c r="L279" s="94"/>
      <c r="M279" s="94"/>
      <c r="N279" s="83"/>
      <c r="O279" s="83"/>
      <c r="P279" s="83"/>
    </row>
    <row r="280" spans="11:16" ht="15.75">
      <c r="K280" s="93"/>
      <c r="L280" s="94"/>
      <c r="M280" s="94"/>
      <c r="N280" s="83"/>
      <c r="O280" s="83"/>
      <c r="P280" s="83"/>
    </row>
    <row r="281" spans="11:16" ht="15.75">
      <c r="K281" s="93"/>
      <c r="L281" s="94"/>
      <c r="M281" s="94"/>
      <c r="N281" s="83"/>
      <c r="O281" s="83"/>
      <c r="P281" s="83"/>
    </row>
    <row r="282" spans="11:16" ht="15.75">
      <c r="K282" s="93"/>
      <c r="L282" s="94"/>
      <c r="M282" s="94"/>
      <c r="N282" s="83"/>
      <c r="O282" s="83"/>
      <c r="P282" s="83"/>
    </row>
    <row r="283" spans="11:16" ht="15.75">
      <c r="K283" s="93"/>
      <c r="L283" s="94"/>
      <c r="M283" s="94"/>
      <c r="N283" s="83"/>
      <c r="O283" s="83"/>
      <c r="P283" s="83"/>
    </row>
    <row r="284" spans="11:16" ht="15.75">
      <c r="K284" s="93"/>
      <c r="L284" s="94"/>
      <c r="M284" s="94"/>
      <c r="N284" s="83"/>
      <c r="O284" s="83"/>
      <c r="P284" s="83"/>
    </row>
    <row r="285" spans="11:16" ht="15.75">
      <c r="K285" s="93"/>
      <c r="L285" s="94"/>
      <c r="M285" s="94"/>
      <c r="N285" s="83"/>
      <c r="O285" s="83"/>
      <c r="P285" s="83"/>
    </row>
    <row r="286" spans="11:16" ht="15.75">
      <c r="K286" s="93"/>
      <c r="L286" s="94"/>
      <c r="M286" s="94"/>
      <c r="N286" s="83"/>
      <c r="O286" s="83"/>
      <c r="P286" s="83"/>
    </row>
    <row r="287" spans="11:16" ht="15.75">
      <c r="K287" s="93"/>
      <c r="L287" s="94"/>
      <c r="M287" s="94"/>
      <c r="N287" s="83"/>
      <c r="O287" s="83"/>
      <c r="P287" s="83"/>
    </row>
    <row r="288" spans="11:16" ht="15.75">
      <c r="K288" s="93"/>
      <c r="L288" s="94"/>
      <c r="M288" s="94"/>
      <c r="N288" s="83"/>
      <c r="O288" s="83"/>
      <c r="P288" s="83"/>
    </row>
    <row r="289" spans="11:16" ht="15.75">
      <c r="K289" s="93"/>
      <c r="L289" s="94"/>
      <c r="M289" s="94"/>
      <c r="N289" s="83"/>
      <c r="O289" s="83"/>
      <c r="P289" s="83"/>
    </row>
    <row r="290" spans="11:16" ht="15.75">
      <c r="K290" s="93"/>
      <c r="L290" s="94"/>
      <c r="M290" s="94"/>
      <c r="N290" s="83"/>
      <c r="O290" s="83"/>
      <c r="P290" s="83"/>
    </row>
    <row r="291" spans="11:16" ht="15.75">
      <c r="K291" s="93"/>
      <c r="L291" s="94"/>
      <c r="M291" s="94"/>
      <c r="N291" s="83"/>
      <c r="O291" s="83"/>
      <c r="P291" s="83"/>
    </row>
    <row r="292" spans="11:16" ht="15.75">
      <c r="K292" s="93"/>
      <c r="L292" s="94"/>
      <c r="M292" s="94"/>
      <c r="N292" s="83"/>
      <c r="O292" s="83"/>
      <c r="P292" s="83"/>
    </row>
    <row r="293" spans="11:16" ht="15.75">
      <c r="K293" s="93"/>
      <c r="L293" s="94"/>
      <c r="M293" s="94"/>
      <c r="N293" s="83"/>
      <c r="O293" s="83"/>
      <c r="P293" s="83"/>
    </row>
    <row r="294" spans="11:16" ht="15.75">
      <c r="K294" s="93"/>
      <c r="L294" s="94"/>
      <c r="M294" s="94"/>
      <c r="N294" s="83"/>
      <c r="O294" s="83"/>
      <c r="P294" s="83"/>
    </row>
    <row r="295" spans="11:16" ht="15.75">
      <c r="K295" s="93"/>
      <c r="L295" s="94"/>
      <c r="M295" s="94"/>
      <c r="N295" s="83"/>
      <c r="O295" s="83"/>
      <c r="P295" s="83"/>
    </row>
    <row r="296" spans="11:16" ht="15.75">
      <c r="K296" s="93"/>
      <c r="L296" s="94"/>
      <c r="M296" s="94"/>
      <c r="N296" s="83"/>
      <c r="O296" s="83"/>
      <c r="P296" s="83"/>
    </row>
    <row r="297" spans="11:16" ht="15.75">
      <c r="K297" s="93"/>
      <c r="L297" s="94"/>
      <c r="M297" s="94"/>
      <c r="N297" s="83"/>
      <c r="O297" s="83"/>
      <c r="P297" s="83"/>
    </row>
    <row r="298" spans="11:16" ht="15.75">
      <c r="K298" s="93"/>
      <c r="L298" s="94"/>
      <c r="M298" s="94"/>
      <c r="N298" s="83"/>
      <c r="O298" s="83"/>
      <c r="P298" s="83"/>
    </row>
    <row r="299" spans="11:16" ht="15.75">
      <c r="K299" s="93"/>
      <c r="L299" s="94"/>
      <c r="M299" s="94"/>
      <c r="N299" s="83"/>
      <c r="O299" s="83"/>
      <c r="P299" s="83"/>
    </row>
    <row r="300" spans="11:16" ht="15.75">
      <c r="K300" s="93"/>
      <c r="L300" s="94"/>
      <c r="M300" s="94"/>
      <c r="N300" s="83"/>
      <c r="O300" s="83"/>
      <c r="P300" s="83"/>
    </row>
    <row r="301" spans="11:16" ht="15.75">
      <c r="K301" s="93"/>
      <c r="L301" s="94"/>
      <c r="M301" s="94"/>
      <c r="N301" s="83"/>
      <c r="O301" s="83"/>
      <c r="P301" s="83"/>
    </row>
    <row r="302" spans="11:16" ht="15.75">
      <c r="K302" s="93"/>
      <c r="L302" s="94"/>
      <c r="M302" s="94"/>
      <c r="N302" s="83"/>
      <c r="O302" s="83"/>
      <c r="P302" s="83"/>
    </row>
    <row r="303" spans="11:16" ht="15.75">
      <c r="K303" s="93"/>
      <c r="L303" s="94"/>
      <c r="M303" s="94"/>
      <c r="N303" s="83"/>
      <c r="O303" s="83"/>
      <c r="P303" s="83"/>
    </row>
    <row r="304" spans="11:16" ht="15.75">
      <c r="K304" s="93"/>
      <c r="L304" s="94"/>
      <c r="M304" s="94"/>
      <c r="N304" s="83"/>
      <c r="O304" s="83"/>
      <c r="P304" s="83"/>
    </row>
    <row r="305" spans="11:16" ht="15.75">
      <c r="K305" s="93"/>
      <c r="L305" s="94"/>
      <c r="M305" s="94"/>
      <c r="N305" s="83"/>
      <c r="O305" s="83"/>
      <c r="P305" s="83"/>
    </row>
    <row r="306" spans="11:16" ht="15.75">
      <c r="K306" s="93"/>
      <c r="L306" s="94"/>
      <c r="M306" s="94"/>
      <c r="N306" s="83"/>
      <c r="O306" s="83"/>
      <c r="P306" s="83"/>
    </row>
    <row r="307" spans="11:16" ht="15.75">
      <c r="K307" s="93"/>
      <c r="L307" s="94"/>
      <c r="M307" s="94"/>
      <c r="N307" s="83"/>
      <c r="O307" s="83"/>
      <c r="P307" s="83"/>
    </row>
    <row r="308" spans="11:16" ht="15.75">
      <c r="K308" s="93"/>
      <c r="L308" s="94"/>
      <c r="M308" s="94"/>
      <c r="N308" s="83"/>
      <c r="O308" s="83"/>
      <c r="P308" s="83"/>
    </row>
    <row r="309" spans="11:16" ht="15.75">
      <c r="K309" s="93"/>
      <c r="L309" s="94"/>
      <c r="M309" s="94"/>
      <c r="N309" s="83"/>
      <c r="O309" s="83"/>
      <c r="P309" s="83"/>
    </row>
    <row r="310" spans="11:16" ht="15.75">
      <c r="K310" s="93"/>
      <c r="L310" s="94"/>
      <c r="M310" s="94"/>
      <c r="N310" s="83"/>
      <c r="O310" s="83"/>
      <c r="P310" s="83"/>
    </row>
    <row r="311" spans="11:16" ht="15.75">
      <c r="K311" s="93"/>
      <c r="L311" s="94"/>
      <c r="M311" s="94"/>
      <c r="N311" s="83"/>
      <c r="O311" s="83"/>
      <c r="P311" s="83"/>
    </row>
    <row r="312" spans="11:16" ht="15.75">
      <c r="K312" s="93"/>
      <c r="L312" s="94"/>
      <c r="M312" s="94"/>
      <c r="N312" s="83"/>
      <c r="O312" s="83"/>
      <c r="P312" s="83"/>
    </row>
    <row r="313" spans="11:16" ht="15.75">
      <c r="K313" s="93"/>
      <c r="L313" s="94"/>
      <c r="M313" s="94"/>
      <c r="N313" s="83"/>
      <c r="O313" s="83"/>
      <c r="P313" s="83"/>
    </row>
    <row r="314" spans="11:16" ht="15.75">
      <c r="K314" s="93"/>
      <c r="L314" s="94"/>
      <c r="M314" s="94"/>
      <c r="N314" s="83"/>
      <c r="O314" s="83"/>
      <c r="P314" s="83"/>
    </row>
    <row r="315" spans="11:16" ht="15.75">
      <c r="K315" s="93"/>
      <c r="L315" s="94"/>
      <c r="M315" s="94"/>
      <c r="N315" s="83"/>
      <c r="O315" s="83"/>
      <c r="P315" s="83"/>
    </row>
    <row r="316" spans="11:16" ht="15.75">
      <c r="K316" s="93"/>
      <c r="L316" s="94"/>
      <c r="M316" s="94"/>
      <c r="N316" s="83"/>
      <c r="O316" s="83"/>
      <c r="P316" s="83"/>
    </row>
    <row r="317" spans="11:16" ht="15.75">
      <c r="K317" s="93"/>
      <c r="L317" s="94"/>
      <c r="M317" s="94"/>
      <c r="N317" s="83"/>
      <c r="O317" s="83"/>
      <c r="P317" s="83"/>
    </row>
    <row r="318" spans="11:16" ht="15.75">
      <c r="K318" s="93"/>
      <c r="L318" s="94"/>
      <c r="M318" s="94"/>
      <c r="N318" s="83"/>
      <c r="O318" s="83"/>
      <c r="P318" s="83"/>
    </row>
    <row r="319" spans="11:16" ht="15.75">
      <c r="K319" s="93"/>
      <c r="L319" s="94"/>
      <c r="M319" s="94"/>
      <c r="N319" s="83"/>
      <c r="O319" s="83"/>
      <c r="P319" s="83"/>
    </row>
    <row r="320" spans="11:16" ht="15.75">
      <c r="K320" s="93"/>
      <c r="L320" s="94"/>
      <c r="M320" s="94"/>
      <c r="N320" s="83"/>
      <c r="O320" s="83"/>
      <c r="P320" s="83"/>
    </row>
    <row r="321" spans="11:16" ht="15.75">
      <c r="K321" s="93"/>
      <c r="L321" s="94"/>
      <c r="M321" s="94"/>
      <c r="N321" s="83"/>
      <c r="O321" s="83"/>
      <c r="P321" s="83"/>
    </row>
    <row r="322" spans="11:16" ht="15.75">
      <c r="K322" s="93"/>
      <c r="L322" s="94"/>
      <c r="M322" s="94"/>
      <c r="N322" s="83"/>
      <c r="O322" s="83"/>
      <c r="P322" s="83"/>
    </row>
    <row r="323" spans="11:16" ht="15.75">
      <c r="K323" s="93"/>
      <c r="L323" s="94"/>
      <c r="M323" s="94"/>
      <c r="N323" s="83"/>
      <c r="O323" s="83"/>
      <c r="P323" s="83"/>
    </row>
    <row r="324" spans="11:16" ht="15.75">
      <c r="K324" s="93"/>
      <c r="L324" s="94"/>
      <c r="M324" s="94"/>
      <c r="N324" s="83"/>
      <c r="O324" s="83"/>
      <c r="P324" s="83"/>
    </row>
    <row r="325" spans="11:16" ht="15.75">
      <c r="K325" s="93"/>
      <c r="L325" s="94"/>
      <c r="M325" s="94"/>
      <c r="N325" s="83"/>
      <c r="O325" s="83"/>
      <c r="P325" s="83"/>
    </row>
    <row r="326" spans="11:16" ht="15.75">
      <c r="K326" s="93"/>
      <c r="L326" s="94"/>
      <c r="M326" s="94"/>
      <c r="N326" s="83"/>
      <c r="O326" s="83"/>
      <c r="P326" s="83"/>
    </row>
    <row r="327" spans="11:16" ht="15.75">
      <c r="K327" s="93"/>
      <c r="L327" s="94"/>
      <c r="M327" s="94"/>
      <c r="N327" s="83"/>
      <c r="O327" s="83"/>
      <c r="P327" s="83"/>
    </row>
    <row r="328" spans="11:16" ht="15.75">
      <c r="K328" s="93"/>
      <c r="L328" s="94"/>
      <c r="M328" s="94"/>
      <c r="N328" s="83"/>
      <c r="O328" s="83"/>
      <c r="P328" s="83"/>
    </row>
    <row r="329" spans="11:16" ht="15.75">
      <c r="K329" s="93"/>
      <c r="L329" s="94"/>
      <c r="M329" s="94"/>
      <c r="N329" s="83"/>
      <c r="O329" s="83"/>
      <c r="P329" s="83"/>
    </row>
    <row r="330" spans="11:16" ht="15.75">
      <c r="K330" s="93"/>
      <c r="L330" s="94"/>
      <c r="M330" s="94"/>
      <c r="N330" s="83"/>
      <c r="O330" s="83"/>
      <c r="P330" s="83"/>
    </row>
    <row r="331" spans="11:16" ht="15.75">
      <c r="K331" s="93"/>
      <c r="L331" s="94"/>
      <c r="M331" s="94"/>
      <c r="N331" s="83"/>
      <c r="O331" s="83"/>
      <c r="P331" s="83"/>
    </row>
    <row r="332" spans="11:16" ht="15.75">
      <c r="K332" s="93"/>
      <c r="L332" s="94"/>
      <c r="M332" s="94"/>
      <c r="N332" s="83"/>
      <c r="O332" s="83"/>
      <c r="P332" s="83"/>
    </row>
    <row r="333" spans="11:16" ht="15.75">
      <c r="K333" s="93"/>
      <c r="L333" s="94"/>
      <c r="M333" s="94"/>
      <c r="N333" s="83"/>
      <c r="O333" s="83"/>
      <c r="P333" s="83"/>
    </row>
    <row r="334" spans="11:16" ht="15.75">
      <c r="K334" s="93"/>
      <c r="L334" s="94"/>
      <c r="M334" s="94"/>
      <c r="N334" s="83"/>
      <c r="O334" s="83"/>
      <c r="P334" s="83"/>
    </row>
    <row r="335" spans="11:16" ht="15.75">
      <c r="K335" s="93"/>
      <c r="L335" s="94"/>
      <c r="M335" s="94"/>
      <c r="N335" s="83"/>
      <c r="O335" s="83"/>
      <c r="P335" s="83"/>
    </row>
    <row r="336" spans="11:16" ht="15.75">
      <c r="K336" s="93"/>
      <c r="L336" s="94"/>
      <c r="M336" s="94"/>
      <c r="N336" s="83"/>
      <c r="O336" s="83"/>
      <c r="P336" s="83"/>
    </row>
    <row r="337" spans="11:16" ht="15.75">
      <c r="K337" s="93"/>
      <c r="L337" s="94"/>
      <c r="M337" s="94"/>
      <c r="N337" s="83"/>
      <c r="O337" s="83"/>
      <c r="P337" s="83"/>
    </row>
    <row r="338" spans="11:16" ht="15.75">
      <c r="K338" s="93"/>
      <c r="L338" s="94"/>
      <c r="M338" s="94"/>
      <c r="N338" s="83"/>
      <c r="O338" s="83"/>
      <c r="P338" s="83"/>
    </row>
    <row r="339" spans="11:16" ht="15.75">
      <c r="K339" s="93"/>
      <c r="L339" s="94"/>
      <c r="M339" s="94"/>
      <c r="N339" s="83"/>
      <c r="O339" s="83"/>
      <c r="P339" s="83"/>
    </row>
    <row r="340" spans="11:16" ht="15.75">
      <c r="K340" s="93"/>
      <c r="L340" s="94"/>
      <c r="M340" s="94"/>
      <c r="N340" s="83"/>
      <c r="O340" s="83"/>
      <c r="P340" s="83"/>
    </row>
    <row r="341" spans="11:16" ht="15.75">
      <c r="K341" s="93"/>
      <c r="L341" s="94"/>
      <c r="M341" s="94"/>
      <c r="N341" s="83"/>
      <c r="O341" s="83"/>
      <c r="P341" s="83"/>
    </row>
    <row r="342" spans="11:16" ht="15.75">
      <c r="K342" s="93"/>
      <c r="L342" s="94"/>
      <c r="M342" s="94"/>
      <c r="N342" s="83"/>
      <c r="O342" s="83"/>
      <c r="P342" s="83"/>
    </row>
    <row r="343" spans="11:16" ht="15.75">
      <c r="K343" s="93"/>
      <c r="L343" s="94"/>
      <c r="M343" s="94"/>
      <c r="N343" s="83"/>
      <c r="O343" s="83"/>
      <c r="P343" s="83"/>
    </row>
    <row r="344" spans="11:16" ht="15.75">
      <c r="K344" s="93"/>
      <c r="L344" s="94"/>
      <c r="M344" s="94"/>
      <c r="N344" s="83"/>
      <c r="O344" s="83"/>
      <c r="P344" s="83"/>
    </row>
    <row r="345" spans="11:16" ht="15.75">
      <c r="K345" s="93"/>
      <c r="L345" s="94"/>
      <c r="M345" s="94"/>
      <c r="N345" s="83"/>
      <c r="O345" s="83"/>
      <c r="P345" s="83"/>
    </row>
    <row r="346" spans="11:16" ht="15.75">
      <c r="K346" s="93"/>
      <c r="L346" s="94"/>
      <c r="M346" s="94"/>
      <c r="N346" s="83"/>
      <c r="O346" s="83"/>
      <c r="P346" s="83"/>
    </row>
    <row r="347" spans="11:16" ht="15.75">
      <c r="K347" s="93"/>
      <c r="L347" s="94"/>
      <c r="M347" s="94"/>
      <c r="N347" s="83"/>
      <c r="O347" s="83"/>
      <c r="P347" s="83"/>
    </row>
    <row r="348" spans="11:16" ht="15.75">
      <c r="K348" s="93"/>
      <c r="L348" s="94"/>
      <c r="M348" s="94"/>
      <c r="N348" s="83"/>
      <c r="O348" s="83"/>
      <c r="P348" s="83"/>
    </row>
    <row r="349" spans="11:16" ht="15.75">
      <c r="K349" s="93"/>
      <c r="L349" s="94"/>
      <c r="M349" s="94"/>
      <c r="N349" s="83"/>
      <c r="O349" s="83"/>
      <c r="P349" s="83"/>
    </row>
    <row r="350" spans="11:16" ht="15.75">
      <c r="K350" s="93"/>
      <c r="L350" s="94"/>
      <c r="M350" s="94"/>
      <c r="N350" s="83"/>
      <c r="O350" s="83"/>
      <c r="P350" s="83"/>
    </row>
    <row r="351" spans="11:16" ht="15.75">
      <c r="K351" s="93"/>
      <c r="L351" s="94"/>
      <c r="M351" s="94"/>
      <c r="N351" s="83"/>
      <c r="O351" s="83"/>
      <c r="P351" s="83"/>
    </row>
    <row r="352" spans="11:16" ht="15.75">
      <c r="K352" s="93"/>
      <c r="L352" s="94"/>
      <c r="M352" s="94"/>
      <c r="N352" s="83"/>
      <c r="O352" s="83"/>
      <c r="P352" s="83"/>
    </row>
    <row r="353" spans="11:16" ht="15.75">
      <c r="K353" s="93"/>
      <c r="L353" s="94"/>
      <c r="M353" s="94"/>
      <c r="N353" s="83"/>
      <c r="O353" s="83"/>
      <c r="P353" s="83"/>
    </row>
    <row r="354" spans="11:16" ht="15.75">
      <c r="K354" s="93"/>
      <c r="L354" s="94"/>
      <c r="M354" s="94"/>
      <c r="N354" s="83"/>
      <c r="O354" s="83"/>
      <c r="P354" s="83"/>
    </row>
    <row r="355" spans="11:16" ht="15.75">
      <c r="K355" s="93"/>
      <c r="L355" s="94"/>
      <c r="M355" s="94"/>
      <c r="N355" s="83"/>
      <c r="O355" s="83"/>
      <c r="P355" s="83"/>
    </row>
  </sheetData>
  <sheetProtection/>
  <mergeCells count="16">
    <mergeCell ref="B212:I212"/>
    <mergeCell ref="B9:I9"/>
    <mergeCell ref="A7:M7"/>
    <mergeCell ref="K9:K11"/>
    <mergeCell ref="L9:L11"/>
    <mergeCell ref="M9:M11"/>
    <mergeCell ref="A9:A11"/>
    <mergeCell ref="J9:J11"/>
    <mergeCell ref="B10:B11"/>
    <mergeCell ref="C10:G10"/>
    <mergeCell ref="L5:M5"/>
    <mergeCell ref="L1:M1"/>
    <mergeCell ref="L2:M2"/>
    <mergeCell ref="L3:M3"/>
    <mergeCell ref="L4:M4"/>
  </mergeCells>
  <hyperlinks>
    <hyperlink ref="J22" r:id="rId1" display="consultantplus://offline/ref=DB53FF8F440AC163A5F4FE404E21C8452920C5561381654083217633B6B821093ADF3A12D4005BFB47A670043B2BDCFC875FD95A43F6A5X639C"/>
    <hyperlink ref="J87" r:id="rId2" display="consultantplus://offline/ref=4F03AFCCD81F95ED08361C5FBDD048C7E6E0AE3455BCA46423F58DEB989E2D23BD58190178B8B4448D10A66A6072F0377BE96A4BDC876082YA35C"/>
    <hyperlink ref="J89" r:id="rId3" display="consultantplus://offline/ref=4F03AFCCD81F95ED08361C5FBDD048C7E6E0AE3455BCA46423F58DEB989E2D23BD58190178B8B4448D10A66A6072F0377BE96A4BDC876082YA35C"/>
    <hyperlink ref="J107" r:id="rId4" display="consultantplus://offline/ref=4F03AFCCD81F95ED08361C5FBDD048C7E6E0AE3455BCA46423F58DEB989E2D23BD58190178B9B04A8C10A66A6072F0377BE96A4BDC876082YA35C"/>
    <hyperlink ref="J108" r:id="rId5" display="consultantplus://offline/ref=4F03AFCCD81F95ED08361C5FBDD048C7E6E0AE3455BCA46423F58DEB989E2D23BD58190178B9B04A8C10A66A6072F0377BE96A4BDC876082YA35C"/>
    <hyperlink ref="J88" r:id="rId6" display="consultantplus://offline/ref=4F03AFCCD81F95ED08361C5FBDD048C7E6E0AE3455BCA46423F58DEB989E2D23BD58190178B8B4448D10A66A6072F0377BE96A4BDC876082YA35C"/>
    <hyperlink ref="J98" r:id="rId7" display="consultantplus://offline/ref=0C6B27D202E2A01E460C4A0364CAFF196527AD01256C459A29071359468C22DA3B63B9684347340C9F17535EC39F0CF34E191298F5131BA0M6W0H"/>
    <hyperlink ref="J99" r:id="rId8" display="consultantplus://offline/ref=0C6B27D202E2A01E460C4A0364CAFF196527AD01256C459A29071359468C22DA3B63B9684347340C9F17535EC39F0CF34E191298F5131BA0M6W0H"/>
    <hyperlink ref="J105" r:id="rId9" display="consultantplus://offline/ref=0C6B27D202E2A01E460C4A0364CAFF196527AD01256C459A29071359468C22DA3B63B968434636019C17535EC39F0CF34E191298F5131BA0M6W0H"/>
    <hyperlink ref="J106" r:id="rId10" display="consultantplus://offline/ref=0C6B27D202E2A01E460C4A0364CAFF196527AD01256C459A29071359468C22DA3B63B968434636019C17535EC39F0CF34E191298F5131BA0M6W0H"/>
  </hyperlinks>
  <printOptions/>
  <pageMargins left="1.1811023622047245" right="0.3937007874015748" top="0.3937007874015748" bottom="0.3937007874015748" header="0.3937007874015748" footer="0.3937007874015748"/>
  <pageSetup firstPageNumber="89" useFirstPageNumber="1" fitToHeight="2" horizontalDpi="600" verticalDpi="600" orientation="portrait" paperSize="9" scale="55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ShekhavtsovaDA</cp:lastModifiedBy>
  <cp:lastPrinted>2023-03-30T08:38:27Z</cp:lastPrinted>
  <dcterms:created xsi:type="dcterms:W3CDTF">2008-10-12T16:12:10Z</dcterms:created>
  <dcterms:modified xsi:type="dcterms:W3CDTF">2023-07-13T01:41:31Z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