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tabRatio="870" activeTab="2"/>
  </bookViews>
  <sheets>
    <sheet name="прил 3" sheetId="1" r:id="rId1"/>
    <sheet name="прил 4" sheetId="2" r:id="rId2"/>
    <sheet name="прил 5" sheetId="3" r:id="rId3"/>
  </sheets>
  <definedNames>
    <definedName name="_xlnm.Print_Titles" localSheetId="0">'прил 3'!$9:$10</definedName>
  </definedNames>
  <calcPr fullCalcOnLoad="1"/>
</workbook>
</file>

<file path=xl/sharedStrings.xml><?xml version="1.0" encoding="utf-8"?>
<sst xmlns="http://schemas.openxmlformats.org/spreadsheetml/2006/main" count="6211" uniqueCount="1205">
  <si>
    <t>0510074090</t>
  </si>
  <si>
    <t>Муниципальная подпрограмма "Обеспечение реализации программы"</t>
  </si>
  <si>
    <t>Муниципальная подпрограмма "Обеспечение деятельности МКУ "Центр информационных систем"</t>
  </si>
  <si>
    <t>Муниципальная подпрограмма "Развитие архивного дела в Ирбейском районе"</t>
  </si>
  <si>
    <t>Управление образования администрации Ирбейского района Красноярского края</t>
  </si>
  <si>
    <t>014</t>
  </si>
  <si>
    <t>НАЦИОНАЛЬНАЯ БЕЗОПАСНОСТЬ И ПРАВООХРАНИТЕЛЬНАЯ ДЕЯТЕЛЬНОСТЬ</t>
  </si>
  <si>
    <t>КУЛЬТУРА, КИНЕМАТОГРАФИЯ</t>
  </si>
  <si>
    <t>400</t>
  </si>
  <si>
    <t>Общее образование</t>
  </si>
  <si>
    <t>0702</t>
  </si>
  <si>
    <t>Другие вопросы в области образования</t>
  </si>
  <si>
    <t>0709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</si>
  <si>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</si>
  <si>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</si>
  <si>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</si>
  <si>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</si>
  <si>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</si>
  <si>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</si>
  <si>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</si>
  <si>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</si>
  <si>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</si>
  <si>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</si>
  <si>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</si>
  <si>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</si>
  <si>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</si>
  <si>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</si>
  <si>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</si>
  <si>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</si>
  <si>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</si>
  <si>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</si>
  <si>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</si>
  <si>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</si>
  <si>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</si>
  <si>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</si>
  <si>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</si>
  <si>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</si>
  <si>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</si>
  <si>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</si>
  <si>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38</t>
  </si>
  <si>
    <t>Другие вопросы в области национальной экономики</t>
  </si>
  <si>
    <t>Транспорт</t>
  </si>
  <si>
    <t>1100</t>
  </si>
  <si>
    <t>Ирбейский районный Совет депутатов</t>
  </si>
  <si>
    <t>0412</t>
  </si>
  <si>
    <t>0707</t>
  </si>
  <si>
    <t>Сельское хозяйство и рыболовство</t>
  </si>
  <si>
    <t>0111</t>
  </si>
  <si>
    <t>0113</t>
  </si>
  <si>
    <t>Культура, кинематография</t>
  </si>
  <si>
    <t xml:space="preserve">Другие вопросы в области культуры, кинематографии </t>
  </si>
  <si>
    <t>0804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</si>
  <si>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</si>
  <si>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</si>
  <si>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</si>
  <si>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0200</t>
  </si>
  <si>
    <t>0203</t>
  </si>
  <si>
    <t>39</t>
  </si>
  <si>
    <t>40</t>
  </si>
  <si>
    <t>019</t>
  </si>
  <si>
    <t>1102</t>
  </si>
  <si>
    <t>0300</t>
  </si>
  <si>
    <t>Другие общегосударственные расходы</t>
  </si>
  <si>
    <t>Национальная безопасность и правоохранительная деятельность</t>
  </si>
  <si>
    <t>Национальная оборона</t>
  </si>
  <si>
    <t>13</t>
  </si>
  <si>
    <t>20</t>
  </si>
  <si>
    <t>37</t>
  </si>
  <si>
    <t>41</t>
  </si>
  <si>
    <t>Массовый спорт</t>
  </si>
  <si>
    <t>1004</t>
  </si>
  <si>
    <t>Охрана семьи и детства</t>
  </si>
  <si>
    <t>42</t>
  </si>
  <si>
    <t>43</t>
  </si>
  <si>
    <t>44</t>
  </si>
  <si>
    <t>45</t>
  </si>
  <si>
    <t>46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</si>
  <si>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</si>
  <si>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</si>
  <si>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</si>
  <si>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0703</t>
  </si>
  <si>
    <t>Дополнительное образование детей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</si>
  <si>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</si>
  <si>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</si>
  <si>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</si>
  <si>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</si>
  <si>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</si>
  <si>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</si>
  <si>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</si>
  <si>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</si>
  <si>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</si>
  <si>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</si>
  <si>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</si>
  <si>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</si>
  <si>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</si>
  <si>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</si>
  <si>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</si>
  <si>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</si>
  <si>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</si>
  <si>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</si>
  <si>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</si>
  <si>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</si>
  <si>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69</t>
  </si>
  <si>
    <t>70</t>
  </si>
  <si>
    <t>71</t>
  </si>
  <si>
    <t>72</t>
  </si>
  <si>
    <t>85</t>
  </si>
  <si>
    <t>86</t>
  </si>
  <si>
    <t>87</t>
  </si>
  <si>
    <t>89</t>
  </si>
  <si>
    <t>90</t>
  </si>
  <si>
    <t>91</t>
  </si>
  <si>
    <t>92</t>
  </si>
  <si>
    <t>95</t>
  </si>
  <si>
    <t>96</t>
  </si>
  <si>
    <t>97</t>
  </si>
  <si>
    <t>310</t>
  </si>
  <si>
    <t>Субсидии бюджетным учреждениям</t>
  </si>
  <si>
    <t>610</t>
  </si>
  <si>
    <t>Другие вопросы в области культуры, кинематографии</t>
  </si>
  <si>
    <t>ФИЗИЧЕСКАЯ КУЛЬТУРА И СПОРТ</t>
  </si>
  <si>
    <t>(руб.)</t>
  </si>
  <si>
    <t>0800</t>
  </si>
  <si>
    <t>0801</t>
  </si>
  <si>
    <t>0104</t>
  </si>
  <si>
    <t>Социальная политика</t>
  </si>
  <si>
    <t>1000</t>
  </si>
  <si>
    <t>Пенсионное обеспечение</t>
  </si>
  <si>
    <t>1001</t>
  </si>
  <si>
    <t>1003</t>
  </si>
  <si>
    <t>0408</t>
  </si>
  <si>
    <t>Другие вопросы в области социальной политики</t>
  </si>
  <si>
    <t>Национальная экономика</t>
  </si>
  <si>
    <t>0400</t>
  </si>
  <si>
    <t>0405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</si>
  <si>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</si>
  <si>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</si>
  <si>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</si>
  <si>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</si>
  <si>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</si>
  <si>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</si>
  <si>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</si>
  <si>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</si>
  <si>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</si>
  <si>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</si>
  <si>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</si>
  <si>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</si>
  <si>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</si>
  <si>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</si>
  <si>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</si>
  <si>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0103</t>
  </si>
  <si>
    <t>10</t>
  </si>
  <si>
    <t>11</t>
  </si>
  <si>
    <t>12</t>
  </si>
  <si>
    <t>0106</t>
  </si>
  <si>
    <t>1006</t>
  </si>
  <si>
    <t>Жилищно-коммунальное хозяйство</t>
  </si>
  <si>
    <t>0500</t>
  </si>
  <si>
    <t>0502</t>
  </si>
  <si>
    <t>Образование</t>
  </si>
  <si>
    <t>0700</t>
  </si>
  <si>
    <t>Дошкольное образование</t>
  </si>
  <si>
    <t>0701</t>
  </si>
  <si>
    <t>009</t>
  </si>
  <si>
    <t>Резервные фонды местных администраций</t>
  </si>
  <si>
    <t>810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</si>
  <si>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</si>
  <si>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</si>
  <si>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</si>
  <si>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ОБРАЗОВАНИЕ</t>
  </si>
  <si>
    <t>СОЦИАЛЬНАЯ ПОЛИТИКА</t>
  </si>
  <si>
    <t>110</t>
  </si>
  <si>
    <t>Муниципальная подпрограмма "Развитие кадрового потенциала"</t>
  </si>
  <si>
    <t>1403</t>
  </si>
  <si>
    <t>Прочие межбюджетные трансферты общего характера</t>
  </si>
  <si>
    <t>НАЦИОНАЛЬНАЯ ЭКОНОМИКА</t>
  </si>
  <si>
    <t xml:space="preserve">Резервные фонды  </t>
  </si>
  <si>
    <t>НАЦИОНАЛЬНАЯ ОБОРОНА</t>
  </si>
  <si>
    <t>21</t>
  </si>
  <si>
    <t>31</t>
  </si>
  <si>
    <t>32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</si>
  <si>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</si>
  <si>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</si>
  <si>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</si>
  <si>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</si>
  <si>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</si>
  <si>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</si>
  <si>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</si>
  <si>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</si>
  <si>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</si>
  <si>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</si>
  <si>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</si>
  <si>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</si>
  <si>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</si>
  <si>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</si>
  <si>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</si>
  <si>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</si>
  <si>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</si>
  <si>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</si>
  <si>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</si>
  <si>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</si>
  <si>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</si>
  <si>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73</t>
  </si>
  <si>
    <t>79</t>
  </si>
  <si>
    <t>80</t>
  </si>
  <si>
    <t>81</t>
  </si>
  <si>
    <t>82</t>
  </si>
  <si>
    <t>83</t>
  </si>
  <si>
    <t>84</t>
  </si>
  <si>
    <t>88</t>
  </si>
  <si>
    <t>93</t>
  </si>
  <si>
    <t>94</t>
  </si>
  <si>
    <t>101</t>
  </si>
  <si>
    <t>102</t>
  </si>
  <si>
    <t>103</t>
  </si>
  <si>
    <t>104</t>
  </si>
  <si>
    <t>105</t>
  </si>
  <si>
    <t>106</t>
  </si>
  <si>
    <t>111</t>
  </si>
  <si>
    <t>112</t>
  </si>
  <si>
    <t>113</t>
  </si>
  <si>
    <t>119</t>
  </si>
  <si>
    <t>121</t>
  </si>
  <si>
    <t>122</t>
  </si>
  <si>
    <t>123</t>
  </si>
  <si>
    <t>124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</si>
  <si>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</si>
  <si>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</si>
  <si>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</si>
  <si>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</si>
  <si>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</si>
  <si>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</si>
  <si>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</si>
  <si>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</si>
  <si>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</si>
  <si>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</si>
  <si>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</si>
  <si>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</si>
  <si>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</si>
  <si>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</si>
  <si>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</si>
  <si>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</si>
  <si>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</si>
  <si>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</si>
  <si>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</si>
  <si>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</si>
  <si>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</si>
  <si>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</si>
  <si>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</si>
  <si>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</si>
  <si>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</si>
  <si>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</si>
  <si>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</si>
  <si>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</si>
  <si>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</si>
  <si>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</si>
  <si>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</si>
  <si>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159</t>
  </si>
  <si>
    <t>160</t>
  </si>
  <si>
    <t>161</t>
  </si>
  <si>
    <t>162</t>
  </si>
  <si>
    <t>163</t>
  </si>
  <si>
    <t>164</t>
  </si>
  <si>
    <t>165</t>
  </si>
  <si>
    <t>166</t>
  </si>
  <si>
    <t>Молодежная политика</t>
  </si>
  <si>
    <t xml:space="preserve">Межбюджетные трансферты общего характера бюджетам бюджетной системы Российской Федерации
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</si>
  <si>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</si>
  <si>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</si>
  <si>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</si>
  <si>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167</t>
  </si>
  <si>
    <t>168</t>
  </si>
  <si>
    <t>169</t>
  </si>
  <si>
    <t>170</t>
  </si>
  <si>
    <t>( руб.)</t>
  </si>
  <si>
    <t>171</t>
  </si>
  <si>
    <t>172</t>
  </si>
  <si>
    <t>173</t>
  </si>
  <si>
    <t>174</t>
  </si>
  <si>
    <t>175</t>
  </si>
  <si>
    <t>870</t>
  </si>
  <si>
    <t>Резервные средства</t>
  </si>
  <si>
    <t>Иные межбюджетные трансферты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</si>
  <si>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</si>
  <si>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</si>
  <si>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</si>
  <si>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</si>
  <si>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</si>
  <si>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</si>
  <si>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</si>
  <si>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</si>
  <si>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</si>
  <si>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</si>
  <si>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</si>
  <si>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</si>
  <si>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</si>
  <si>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</si>
  <si>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</si>
  <si>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</si>
  <si>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</si>
  <si>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</si>
  <si>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</si>
  <si>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</si>
  <si>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</si>
  <si>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</si>
  <si>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</si>
  <si>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</si>
  <si>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</si>
  <si>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</si>
  <si>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</si>
  <si>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</si>
  <si>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</si>
  <si>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</si>
  <si>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</si>
  <si>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</si>
  <si>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</si>
  <si>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</si>
  <si>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</si>
  <si>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</si>
  <si>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</si>
  <si>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</si>
  <si>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</si>
  <si>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</si>
  <si>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</si>
  <si>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</si>
  <si>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</si>
  <si>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</si>
  <si>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</si>
  <si>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</si>
  <si>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</si>
  <si>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</si>
  <si>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</si>
  <si>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</si>
  <si>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</si>
  <si>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</si>
  <si>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</si>
  <si>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248</t>
  </si>
  <si>
    <t>249</t>
  </si>
  <si>
    <t>250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</si>
  <si>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</si>
  <si>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</si>
  <si>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</si>
  <si>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</si>
  <si>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</si>
  <si>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</si>
  <si>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</si>
  <si>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</si>
  <si>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</si>
  <si>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</si>
  <si>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</si>
  <si>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271</t>
  </si>
  <si>
    <t>272</t>
  </si>
  <si>
    <t>273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</si>
  <si>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</si>
  <si>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</si>
  <si>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</si>
  <si>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</si>
  <si>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</si>
  <si>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</si>
  <si>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</si>
  <si>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</si>
  <si>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</si>
  <si>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</si>
  <si>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</si>
  <si>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</si>
  <si>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</si>
  <si>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</si>
  <si>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</si>
  <si>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</si>
  <si>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</si>
  <si>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</si>
  <si>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</si>
  <si>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</si>
  <si>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</si>
  <si>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</si>
  <si>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</si>
  <si>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</si>
  <si>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307</t>
  </si>
  <si>
    <t>308</t>
  </si>
  <si>
    <t>309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</si>
  <si>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</si>
  <si>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</si>
  <si>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</si>
  <si>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</si>
  <si>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</si>
  <si>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</si>
  <si>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</si>
  <si>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</si>
  <si>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</si>
  <si>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</si>
  <si>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</si>
  <si>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</si>
  <si>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</si>
  <si>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</si>
  <si>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</si>
  <si>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</si>
  <si>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</si>
  <si>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</si>
  <si>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</si>
  <si>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</si>
  <si>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</si>
  <si>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</si>
  <si>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</si>
  <si>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</si>
  <si>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</si>
  <si>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</si>
  <si>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</si>
  <si>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</si>
  <si>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</si>
  <si>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</si>
  <si>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</si>
  <si>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</si>
  <si>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</si>
  <si>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</si>
  <si>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</si>
  <si>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</si>
  <si>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</si>
  <si>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</si>
  <si>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</si>
  <si>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</si>
  <si>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</si>
  <si>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</si>
  <si>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</si>
  <si>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</si>
  <si>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</si>
  <si>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360</t>
  </si>
  <si>
    <t>361</t>
  </si>
  <si>
    <t>362</t>
  </si>
  <si>
    <t>366</t>
  </si>
  <si>
    <t>367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</si>
  <si>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</si>
  <si>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</si>
  <si>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</si>
  <si>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</si>
  <si>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</si>
  <si>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</si>
  <si>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</si>
  <si>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</si>
  <si>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</si>
  <si>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</si>
  <si>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</si>
  <si>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</si>
  <si>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</si>
  <si>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</si>
  <si>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</si>
  <si>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</si>
  <si>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</si>
  <si>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</si>
  <si>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</si>
  <si>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</si>
  <si>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</si>
  <si>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</si>
  <si>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</si>
  <si>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</si>
  <si>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</si>
  <si>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</si>
  <si>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</si>
  <si>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</si>
  <si>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</si>
  <si>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</si>
  <si>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</si>
  <si>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</si>
  <si>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</si>
  <si>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</si>
  <si>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</si>
  <si>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</si>
  <si>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</si>
  <si>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</si>
  <si>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</si>
  <si>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</si>
  <si>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</si>
  <si>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</si>
  <si>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</si>
  <si>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</si>
  <si>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</si>
  <si>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</si>
  <si>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</si>
  <si>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426</t>
  </si>
  <si>
    <t>427</t>
  </si>
  <si>
    <t>428</t>
  </si>
  <si>
    <t>429</t>
  </si>
  <si>
    <t>Условно утвержденные</t>
  </si>
  <si>
    <t>991</t>
  </si>
  <si>
    <t>Финансовое управление администрации Ирбейского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</si>
  <si>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</si>
  <si>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74</t>
  </si>
  <si>
    <t>75</t>
  </si>
  <si>
    <t>76</t>
  </si>
  <si>
    <t>77</t>
  </si>
  <si>
    <t>78</t>
  </si>
  <si>
    <t>98</t>
  </si>
  <si>
    <t>99</t>
  </si>
  <si>
    <t>107</t>
  </si>
  <si>
    <t>108</t>
  </si>
  <si>
    <t>109</t>
  </si>
  <si>
    <t>114</t>
  </si>
  <si>
    <t>115</t>
  </si>
  <si>
    <t>116</t>
  </si>
  <si>
    <t>117</t>
  </si>
  <si>
    <t>118</t>
  </si>
  <si>
    <t>125</t>
  </si>
  <si>
    <t>126</t>
  </si>
  <si>
    <t>158</t>
  </si>
  <si>
    <t>176</t>
  </si>
  <si>
    <t>177</t>
  </si>
  <si>
    <t>178</t>
  </si>
  <si>
    <t>179</t>
  </si>
  <si>
    <t>190</t>
  </si>
  <si>
    <t>191</t>
  </si>
  <si>
    <t>192</t>
  </si>
  <si>
    <t>193</t>
  </si>
  <si>
    <t>194</t>
  </si>
  <si>
    <t>218</t>
  </si>
  <si>
    <t>219</t>
  </si>
  <si>
    <t>230</t>
  </si>
  <si>
    <t>231</t>
  </si>
  <si>
    <t>232</t>
  </si>
  <si>
    <t>245</t>
  </si>
  <si>
    <t>246</t>
  </si>
  <si>
    <t>247</t>
  </si>
  <si>
    <t>251</t>
  </si>
  <si>
    <t>252</t>
  </si>
  <si>
    <t>253</t>
  </si>
  <si>
    <t>254</t>
  </si>
  <si>
    <t>266</t>
  </si>
  <si>
    <t>267</t>
  </si>
  <si>
    <t>268</t>
  </si>
  <si>
    <t>274</t>
  </si>
  <si>
    <t>275</t>
  </si>
  <si>
    <t>276</t>
  </si>
  <si>
    <t>277</t>
  </si>
  <si>
    <t>278</t>
  </si>
  <si>
    <t>304</t>
  </si>
  <si>
    <t>305</t>
  </si>
  <si>
    <t>306</t>
  </si>
  <si>
    <t>331</t>
  </si>
  <si>
    <t>358</t>
  </si>
  <si>
    <t>359</t>
  </si>
  <si>
    <t>368</t>
  </si>
  <si>
    <t>369</t>
  </si>
  <si>
    <t>370</t>
  </si>
  <si>
    <t>384</t>
  </si>
  <si>
    <t>385</t>
  </si>
  <si>
    <t>386</t>
  </si>
  <si>
    <t>Дотации на выравнивание бюджетной обеспеченности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</si>
  <si>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ЖИЛИЩНО-КОММУНАЛЬНОЕ ХОЗЯЙСТВО</t>
  </si>
  <si>
    <t>0310007950</t>
  </si>
  <si>
    <t>Поддержка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</si>
  <si>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Муниципальная подпрограмма"Создание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</si>
  <si>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</si>
  <si>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Председатель представительного органа муниципального  образования в рамках непрограммных расходов представительного органа власти</t>
  </si>
  <si>
    <t>Депутаты представительного органа местного самоуправления в рамках непрограммных расходов представительного органа власти</t>
  </si>
  <si>
    <t>Межбюджетные трансферты</t>
  </si>
  <si>
    <t>Дотации</t>
  </si>
  <si>
    <t>500</t>
  </si>
  <si>
    <t>510</t>
  </si>
  <si>
    <t>Мобилизационная и вневойсковая подготовка</t>
  </si>
  <si>
    <t>540</t>
  </si>
  <si>
    <t>Всего</t>
  </si>
  <si>
    <t xml:space="preserve">Ведомственная структура расходов районного бюджета </t>
  </si>
  <si>
    <t>015</t>
  </si>
  <si>
    <t>Муниципальная подпрограмма "Сохранение культурного наследия"</t>
  </si>
  <si>
    <t>03200S4560</t>
  </si>
  <si>
    <t>03300S7950</t>
  </si>
  <si>
    <t>0930000000</t>
  </si>
  <si>
    <t>0930004600</t>
  </si>
  <si>
    <t>Муниципальная подпрограмма"Поддержка искусства и народного творчества"</t>
  </si>
  <si>
    <t>Муниципальная подпрограмма "Обеспечение реализации муниципальной программы и прочие мероприятия"</t>
  </si>
  <si>
    <t>Муниципальная программа "Развитие сельского хозяйства в Ирбейском районе "</t>
  </si>
  <si>
    <t>0409</t>
  </si>
  <si>
    <t>422</t>
  </si>
  <si>
    <t>423</t>
  </si>
  <si>
    <t>424</t>
  </si>
  <si>
    <t>425</t>
  </si>
  <si>
    <t>440</t>
  </si>
  <si>
    <t>Муниципальная подпрограмма "Обеспечение условий реализации муниципальной программы и прочие мероприятия"</t>
  </si>
  <si>
    <t>Муниципальная программа  "Управление муниципальными финансами "</t>
  </si>
  <si>
    <t>435</t>
  </si>
  <si>
    <t>Администрация Ирбейского района Красноярского края</t>
  </si>
  <si>
    <t>Дорожное хозяйство (дорожные фонды)</t>
  </si>
  <si>
    <t>Социальные выплаты гражданам, кроме публичных нормативных социальных выплат</t>
  </si>
  <si>
    <t>0500000000</t>
  </si>
  <si>
    <t>0540000000</t>
  </si>
  <si>
    <t>0540004510</t>
  </si>
  <si>
    <t>2200000000</t>
  </si>
  <si>
    <t>2200004600</t>
  </si>
  <si>
    <t>2200007050</t>
  </si>
  <si>
    <t>2200074290</t>
  </si>
  <si>
    <t>2200076040</t>
  </si>
  <si>
    <t>1200000000</t>
  </si>
  <si>
    <t>1230000000</t>
  </si>
  <si>
    <t>1230075170</t>
  </si>
  <si>
    <t>0400000000</t>
  </si>
  <si>
    <t>0410000000</t>
  </si>
  <si>
    <t>0410004080</t>
  </si>
  <si>
    <t>1100000000</t>
  </si>
  <si>
    <t>0100000000</t>
  </si>
  <si>
    <t>0300000000</t>
  </si>
  <si>
    <t>0330000000</t>
  </si>
  <si>
    <t>0530000000</t>
  </si>
  <si>
    <t>1000000000</t>
  </si>
  <si>
    <t>1010000000</t>
  </si>
  <si>
    <t>1010004520</t>
  </si>
  <si>
    <t>0600000000</t>
  </si>
  <si>
    <t>0640000000</t>
  </si>
  <si>
    <t>0640004400</t>
  </si>
  <si>
    <t>0640075190</t>
  </si>
  <si>
    <t>0510000000</t>
  </si>
  <si>
    <t>0510004200</t>
  </si>
  <si>
    <t>0510075640</t>
  </si>
  <si>
    <t>0510004230</t>
  </si>
  <si>
    <t>0510004240</t>
  </si>
  <si>
    <t>0510004270</t>
  </si>
  <si>
    <t>0520000000</t>
  </si>
  <si>
    <t>0520004530</t>
  </si>
  <si>
    <t>0520004560</t>
  </si>
  <si>
    <t>0530075520</t>
  </si>
  <si>
    <t>0540004600</t>
  </si>
  <si>
    <t>0540004540</t>
  </si>
  <si>
    <t>0510075560</t>
  </si>
  <si>
    <t>0510004250</t>
  </si>
  <si>
    <t>0310000000</t>
  </si>
  <si>
    <t>0310004400</t>
  </si>
  <si>
    <t>0320000000</t>
  </si>
  <si>
    <t>0610000000</t>
  </si>
  <si>
    <t>0610004410</t>
  </si>
  <si>
    <t>0610004420</t>
  </si>
  <si>
    <t>0620000000</t>
  </si>
  <si>
    <t>Муниципальная подпрограмма "Обеспечение условий реализации муниципальной  программы  и прочие мероприятия"</t>
  </si>
  <si>
    <t>0620004400</t>
  </si>
  <si>
    <t>0630000000</t>
  </si>
  <si>
    <t>0630004510</t>
  </si>
  <si>
    <t>0700000000</t>
  </si>
  <si>
    <t>0710000000</t>
  </si>
  <si>
    <t>0710004820</t>
  </si>
  <si>
    <t>0800000000</t>
  </si>
  <si>
    <t>2100012000</t>
  </si>
  <si>
    <t>0900000000</t>
  </si>
  <si>
    <t>0910000000</t>
  </si>
  <si>
    <t>0910001030</t>
  </si>
  <si>
    <t>0910001300</t>
  </si>
  <si>
    <t>0910002000</t>
  </si>
  <si>
    <t>0510075880</t>
  </si>
  <si>
    <t>0510004210</t>
  </si>
  <si>
    <t>0510075540</t>
  </si>
  <si>
    <t>0510075660</t>
  </si>
  <si>
    <t>2100000000</t>
  </si>
  <si>
    <t>2100004600</t>
  </si>
  <si>
    <t>2100011000</t>
  </si>
  <si>
    <t>Реализация отдельных  мер по обеспечению ограничения платы граждан за  коммунальные услуги в рамках отдельного мероприятия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t>
  </si>
  <si>
    <t>436</t>
  </si>
  <si>
    <t>437</t>
  </si>
  <si>
    <t>438</t>
  </si>
  <si>
    <t>439</t>
  </si>
  <si>
    <t>441</t>
  </si>
  <si>
    <t>442</t>
  </si>
  <si>
    <t>443</t>
  </si>
  <si>
    <t>444</t>
  </si>
  <si>
    <t>445</t>
  </si>
  <si>
    <t>446</t>
  </si>
  <si>
    <t>447</t>
  </si>
  <si>
    <t>0510074080</t>
  </si>
  <si>
    <r>
      <t>Бюджетные инвестиции</t>
    </r>
    <r>
      <rPr>
        <b/>
        <sz val="12"/>
        <rFont val="Times New Roman"/>
        <family val="1"/>
      </rPr>
      <t xml:space="preserve"> </t>
    </r>
  </si>
  <si>
    <t>Субвенции</t>
  </si>
  <si>
    <t>530</t>
  </si>
  <si>
    <t>Муниципальная подпрограмма "Развитие дошкольного, общего и дополнительного образования детей"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</si>
  <si>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</si>
  <si>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Отдельные мероприятия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</si>
  <si>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</si>
  <si>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Резервные фонды 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</si>
  <si>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</si>
  <si>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</si>
  <si>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Реализация мероприятий, предусмотренных   муниципальной программой  Ирбейского района "Развитие субъектов малого и среднего предпринимательства на территории Ирбейского района "</t>
  </si>
  <si>
    <t>0105</t>
  </si>
  <si>
    <t>Судебная система</t>
  </si>
  <si>
    <t>2200051200</t>
  </si>
  <si>
    <t>2200004070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</si>
  <si>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главы муниципального образования и местных администраций</t>
  </si>
  <si>
    <t>2300000000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</si>
  <si>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</si>
  <si>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2300004600</t>
  </si>
  <si>
    <t xml:space="preserve">Непрограммные расходы </t>
  </si>
  <si>
    <t>2000000000</t>
  </si>
  <si>
    <t xml:space="preserve">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рамках подпрограммы "Развитие транспортного комплекса Ирбейского района" муниципальной программы Ирбейского района "Развитие транспортной системы Ирбейского района"</t>
  </si>
  <si>
    <t>430</t>
  </si>
  <si>
    <t>431</t>
  </si>
  <si>
    <t>432</t>
  </si>
  <si>
    <t>433</t>
  </si>
  <si>
    <t>434</t>
  </si>
  <si>
    <t>Муниципальная подпрограмма "Господдержка детей-сирот"</t>
  </si>
  <si>
    <t>Муниципальная подпрограмма "Развитие физической культуры и массового спорта"</t>
  </si>
  <si>
    <t xml:space="preserve">                    Совета депутатов</t>
  </si>
  <si>
    <t xml:space="preserve">                    к решению районного</t>
  </si>
  <si>
    <t>Капитальные вложения в объекты  государственной (муниципальной) собственности</t>
  </si>
  <si>
    <t>Условно утверждённые расходы</t>
  </si>
  <si>
    <t>Итого</t>
  </si>
  <si>
    <t>Отдельное мероприятие</t>
  </si>
  <si>
    <t>0190000000</t>
  </si>
  <si>
    <t xml:space="preserve">Осуществление первичного воинского учета на территориях, где отсутствуют военные комиссариаты  в рамках непрограммных расходов отдельных органов исполнительной власти </t>
  </si>
  <si>
    <t xml:space="preserve"> 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</si>
  <si>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 xml:space="preserve">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главы муниципального образования и местных администраций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</si>
  <si>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</si>
  <si>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0501</t>
  </si>
  <si>
    <t>Жилищное хозяйство</t>
  </si>
  <si>
    <t>2200005010</t>
  </si>
  <si>
    <t>Содержание муниципального имущества (жилищный фонд) в рамках непрограммные расходов  главы муниципального образования и местных администраций</t>
  </si>
  <si>
    <t>0510076490</t>
  </si>
  <si>
    <t>0420000000</t>
  </si>
  <si>
    <t>Субсидии</t>
  </si>
  <si>
    <t>520</t>
  </si>
  <si>
    <t>0310</t>
  </si>
  <si>
    <t>850</t>
  </si>
  <si>
    <t>Уплата налогов,сборов и иных платежей</t>
  </si>
  <si>
    <t>Оценка недвижимости, признания прав и регулирования отношений по государственной и муниципальной собственности в рамках непрограммных расходов главы муниципального образования и местных администраций</t>
  </si>
  <si>
    <t>2200009020</t>
  </si>
  <si>
    <t>Другие вопросы в области национальной безопасности и правоохранительной деятельности</t>
  </si>
  <si>
    <t>0314</t>
  </si>
  <si>
    <t>1300000000</t>
  </si>
  <si>
    <t>1390000000</t>
  </si>
  <si>
    <t>Профилактика правонарушений в рамках отдельного мероприятия муниципальной программы " Профилактика правонарушений на территории Ирбейского района Красноярского края"</t>
  </si>
  <si>
    <t>1390001390</t>
  </si>
  <si>
    <t>2200002890</t>
  </si>
  <si>
    <t>06100S4880</t>
  </si>
  <si>
    <t>Муниципальное казенное учреждение "Центр физической культуры,спорта и туризма Ирбейского района"</t>
  </si>
  <si>
    <t>016</t>
  </si>
  <si>
    <t>05100S5630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</si>
  <si>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</si>
  <si>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</si>
  <si>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</si>
  <si>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</si>
  <si>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</si>
  <si>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</si>
  <si>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</si>
  <si>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</si>
  <si>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</si>
  <si>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</si>
  <si>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</si>
  <si>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</si>
  <si>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</si>
  <si>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</si>
  <si>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</si>
  <si>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</si>
  <si>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</si>
  <si>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</si>
  <si>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</si>
  <si>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</si>
  <si>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</si>
  <si>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</si>
  <si>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</si>
  <si>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</si>
  <si>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</si>
  <si>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</si>
  <si>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</si>
  <si>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</si>
  <si>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</si>
  <si>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</si>
  <si>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</si>
  <si>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</si>
  <si>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</si>
  <si>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</si>
  <si>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</si>
  <si>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</si>
  <si>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</si>
  <si>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</si>
  <si>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</si>
  <si>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</si>
  <si>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</si>
  <si>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</si>
  <si>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</si>
  <si>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</si>
  <si>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</si>
  <si>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</si>
  <si>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</si>
  <si>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</si>
  <si>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</si>
  <si>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</si>
  <si>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</si>
  <si>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</si>
  <si>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</si>
  <si>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</si>
  <si>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Муниципальная подпрограмма "Вовлечение молодежи Ирбейского района в социальную практику"</t>
  </si>
  <si>
    <t>Трудовые отряды старшеклассников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t>
  </si>
  <si>
    <t>Муниципальная подпрограмма "Патриотическое воспитание молодежи Ирбейского района"</t>
  </si>
  <si>
    <t>Социальные выплаты молодым семьям в рамках  подпрограммы "Обеспечение жильем молодых семей" муниципальной программы Ирбейского района "Молодежь Ирбейского района в ХХI веке"</t>
  </si>
  <si>
    <t>Муниципальная подпрограмма "Обеспечение жильем молодых семей"</t>
  </si>
  <si>
    <t>Муниципальная программа "Развитие транспортной системы Ирбейского района"</t>
  </si>
  <si>
    <t>Муниципальная подпрограмма "Развитие транспортного комплекса Ирбейского района"</t>
  </si>
  <si>
    <t>Муниципальная программа "Развитие образования Ирбейского района"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</si>
  <si>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</si>
  <si>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Премирование победителей конкурсов среди учащихся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</si>
  <si>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Проведение работ в общеобразовательных организациях с целью приведения зданий и сооружений в соответствие  требованиям надзорных органов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</si>
  <si>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Выплаты вознаграждения победителям конкурсов по номинациям 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</si>
  <si>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</si>
  <si>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Муниципальная программа  "Развитие физической культуры и спорта в Ирбейском районе"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</si>
  <si>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муниципальная программы  "Управление муниципальными финансами"</t>
  </si>
  <si>
    <t>Муниципальная программа "Развитие субъектов малого и среднего предпринимательства на территории Ирбейского района"</t>
  </si>
  <si>
    <t>0420004090</t>
  </si>
  <si>
    <t>0890000000</t>
  </si>
  <si>
    <t>0890004900</t>
  </si>
  <si>
    <t>0710004810</t>
  </si>
  <si>
    <t>2200075140</t>
  </si>
  <si>
    <t>2200051180</t>
  </si>
  <si>
    <t>Непрограммные расходы законодательной власти</t>
  </si>
  <si>
    <t>Непрограммные расходы  исполнительной власти</t>
  </si>
  <si>
    <t xml:space="preserve">Непрограммные расходы Контрольно - счетного органа </t>
  </si>
  <si>
    <t>НЕПРОГРАММНЫЕ РАСХОДЫ</t>
  </si>
  <si>
    <t>Непрограммные расходы Контрольно - счетного органа</t>
  </si>
  <si>
    <t>0190075700</t>
  </si>
  <si>
    <t>05100S5980</t>
  </si>
  <si>
    <t>051Е151690</t>
  </si>
  <si>
    <t>04200S5080</t>
  </si>
  <si>
    <t xml:space="preserve"> </t>
  </si>
  <si>
    <t>05100L3040</t>
  </si>
  <si>
    <t>0530075870</t>
  </si>
  <si>
    <t>МКУ "Управление культуры и молодежной политики администрации Ирбейского района"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</si>
  <si>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</si>
  <si>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</si>
  <si>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</si>
  <si>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</si>
  <si>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главы муниципального образования и местных администраций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</si>
  <si>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главы муниципального образования и местных администраций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</si>
  <si>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</si>
  <si>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 Ирбейского района"</t>
  </si>
  <si>
    <t>Осуществление государственных полномочий в области архивного дела в рамках подпрограммы "Развитие архивного дела в Ирбейском районе" муниципальной программы Ирбейского района "Развитие культуры Ирбейского района"</t>
  </si>
  <si>
    <t>Муниципальная программа "Защита населения и территории Ирбейского района от чрезвычайных ситуаций природного и техногенного характера"</t>
  </si>
  <si>
    <t>Муниципальная программа "Профилактика правонарушений на территории Ирбейского района Красноярского края"</t>
  </si>
  <si>
    <t>Муниципальная программа "Развитие сельского хозяйства в Ирбейском районе"</t>
  </si>
  <si>
    <t>Муниципальная подпрограмма "Дороги Красноярья на территории Ирбейского района"</t>
  </si>
  <si>
    <t>Содержание автомобильной дороги местного значения муниципального образования Ирбейский район в рамках  подпрограммы "Дороги Красноярья на территории Ирбейского района" муниципальной программы "Развитие транспортной системы Ирбейского района"</t>
  </si>
  <si>
    <t>Реализация мероприятий, предусмотренных   муниципальной программой  Ирбейского района "Развитие субъектов малого и среднего предпринимательства на территории Ирбейского района"</t>
  </si>
  <si>
    <t>Муниципальная программа "Реформирование и модернизация жилищно-коммунального хозяйства и  повышение энергетической эффективности"</t>
  </si>
  <si>
    <t>Пенсии за выслугу лет лицам, замещавшим  должности муниципальной службы и лицам, замещавшим выборные муниципальные должности в рамках отдельного мероприятия муниципальной программы Ирбейского района "Система социальной поддержки населения Ирбейского района"</t>
  </si>
  <si>
    <t>Муниципальная программа "Молодежь Ирбейского района в ХХI веке"</t>
  </si>
  <si>
    <t>Социальные выплаты молодым семьям  в рамках  подпрограммы "Обеспечение жильем молодых семей" муниципальной программы Ирбейского района "Молодежь Ирбейского района в ХХI веке"</t>
  </si>
  <si>
    <t>Премирование победителей конкурсов среди учащихся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</si>
  <si>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Организация и обеспечение отдыха и оздоровления детей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</si>
  <si>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Выплаты вознаграждения победителям конкурсов но номинациям в рамках подпрограммы 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</si>
  <si>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Руководство и управление в сфере установленных функций органов местного самоуправления 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</si>
  <si>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Муниципальная программа "Молодежь Ирбейского района в XXI веке"</t>
  </si>
  <si>
    <t>Трудовые отряды старшеклассников в рамках подпрограммы "Вовлечение молодежи Ирбейского района в социальную практику" муниципальной программы Ирбейского района  "Молодежь Ирбейского района в XXI веке"</t>
  </si>
  <si>
    <t>Муниципальная подпрограмма "Патриотическое воспитание молодежи"</t>
  </si>
  <si>
    <t>Комплектование книжных фондов библиотек 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</si>
  <si>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Муниципальная подпрограмма "Поддержка искусства и народного творчества"</t>
  </si>
  <si>
    <t>Муниципальная программа  "Управление муниципальными финансами"</t>
  </si>
  <si>
    <t>Муниципальная 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</t>
  </si>
  <si>
    <t>Муниципальная программа Ирбейского района "Реформирование и модернизация жилищно-коммунального хозяйства и  повышение энергетической эффективности"</t>
  </si>
  <si>
    <t>ОХРАНА ОКРУЖАЮЩЕЙ СРЕДЫ</t>
  </si>
  <si>
    <t>0510004239</t>
  </si>
  <si>
    <t>0510004249</t>
  </si>
  <si>
    <t>0630004540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</si>
  <si>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организациях,находящихся на территории края, за исключением обеспечения деятельности административно-хозяйственного,  учебно-вспомогательного персонала и иных категорий работников  образовательных организаций,участвующих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</si>
  <si>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</si>
  <si>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Организация и осуществление деятельности по опеке и попечительству в отношении несовершеннолетних  в рамках подпрограммы "Господдержка детей-сирот" муниципальной программы Ирбейского района "Развитие образования Ирбейского района"</t>
  </si>
  <si>
    <t>Осуществление присмотра  и ухода за детьми-инвалидами, детьми-сиротами и детьми, оставшимися без попечения родителей, а также за 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</si>
  <si>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Исполнение отдельных государственных 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Ирбейского района "Развитие сельского хозяйства в Ирбейском районе"</t>
  </si>
  <si>
    <t>Организация и осуществление деятельности по опеке и попечительству в отношении совершеннолетних граждан, а также в сфере патронажа  в рамках непрограммных расходов главы муниципального образования и местных администраций</t>
  </si>
  <si>
    <t>Обеспечение питанием  обучающихся в муниципальных и частных 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t>
  </si>
  <si>
    <t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t>
  </si>
  <si>
    <t>Поддержка деятельности муниципальных молодежных центров в рамках подпрограммы "Патриотическое воспитание молодежи" муниципальной программы Ирбейского района "Молодежь Ирбейского района в XXI веке"</t>
  </si>
  <si>
    <t>Обеспечение деятельности (оказание услуг) МБОУ ДОД "ДЮСШ Ирбейского района" в рамках  подпрограммы "Развитие физической культуры и массового спорта" муниципальной программы Ирбейского района "Развитие физической культуры и спорта в Ирбейском районе"</t>
  </si>
  <si>
    <t>Обеспечение деятельности (оказание услуг)   МКУ "Центр физической культуры, спорта и туризма Ирбейского района"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t>
  </si>
  <si>
    <t>Обеспечение деятельности (оказание услуг)  МКУ "Правовое сопровождение и хозяйственное обеспечение деятельности администрации Ирбейского района" в рамках непрограммных расходов главы муниципального образования и местных администраций</t>
  </si>
  <si>
    <t xml:space="preserve">Обеспечение деятельности (оказание услуг) МКУ "Муниципальный архив" в рамках подпрограммы "Развитие архивного дела в Ирбейском районе" муниципальной программы Ирбейского района "Развитие культуры Ирбейского района" </t>
  </si>
  <si>
    <t>Обеспечение деятельности (оказание услуг) МБОУ ДОД "ДЮСШ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</si>
  <si>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функционирования модели персонифицированного финансирования дополнительного образования детей в МБОУ ДОД "ДЮСШ Ирбейского района"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</si>
  <si>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Обеспечение деятельности (оказание услуг)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</si>
  <si>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функционирования модели персонифицированного финансирования дополнительного образования детей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</si>
  <si>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деятельности (оказание услуг) МБУ "ММЦ"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</si>
  <si>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Обеспечение деятельности (оказание услуг) МКУ "ЦБ"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</si>
  <si>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Обеспечение деятельности (оказание услуг) отдела  обеспечения хозяйственной деятельности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</si>
  <si>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Обеспечение деятельности (оказание услуг) МБУК "Ирбейский районный музей"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</si>
  <si>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Обеспечение деятельности (оказание услуг) МБУ ДО "Детская музыкальная школа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</si>
  <si>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деятельности (оказание услуг) МБУ "Молодежный Дом культуры"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t>
  </si>
  <si>
    <t>Обеспечение деятельности (оказание услуг) МБУК "ЦБС" Ирбейского района"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</si>
  <si>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Обеспечение деятельности (оказание услуг) МБУК "Ирбейский районный Дом культуры" в рамках подпрограммы "Поддержка искусства и народного творчества" муниципальной программы Ирбейского района "Развитие культуры Ирбейского района"</t>
  </si>
  <si>
    <t>Обеспечение деятельности (оказание услуг) МКУ "Управление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t>
  </si>
  <si>
    <t>Обеспечение деятельности (оказание услуг) МКУ "ОХД учреждений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t>
  </si>
  <si>
    <t>Обеспечение деятельности (оказание услуг)  МКУ "Центр информационных систем"в рамках подпрограммы "Обеспечение деятельности МКУ "Центр информационных систем" муниципальная программы Ирбейского района "Защита населения и территории Ирбейского района от чрезвычайных ситуаций природного и техногенного характера"</t>
  </si>
  <si>
    <t>269</t>
  </si>
  <si>
    <t>270</t>
  </si>
  <si>
    <t>311</t>
  </si>
  <si>
    <t>363</t>
  </si>
  <si>
    <t>364</t>
  </si>
  <si>
    <t>365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</si>
  <si>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</si>
  <si>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</si>
  <si>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</si>
  <si>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</si>
  <si>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</si>
  <si>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</si>
  <si>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</si>
  <si>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</si>
  <si>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</si>
  <si>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</si>
  <si>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</si>
  <si>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"Развитие дошкольного, общего и дополнительного образования детей" муниципальной программы Ирбейского района  "Развитие образования Ирбейского района "</t>
  </si>
  <si>
    <t>Дотации на выравнивание бюджетной обеспеченности поселений за счет субвенции из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</si>
  <si>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Непрограммные расходы исполнительной власти</t>
  </si>
  <si>
    <t xml:space="preserve">МЕЖБЮДЖЕТНЫЕ ТРАНСФЕРТЫ ОБЩЕГО ХАРАКТЕРА БЮДЖЕТАМ БЮДЖЕТНОЙ СИСТЕМЫ РОССИЙСКОЙ ФЕДЕРАЦИИ </t>
  </si>
  <si>
    <t>Сумма на 2024 год</t>
  </si>
  <si>
    <t>Содержание муниципального имущества  в рамках непрограммные расходов исполнительной власти</t>
  </si>
  <si>
    <t>03300L4970</t>
  </si>
  <si>
    <t xml:space="preserve"> Частичное финансирование (возмещение) расходов на содержание единых дежурно-диспетчерских служб  в рамках подпрограммы "Обеспечение деятельности МКУ "Центр информационных систем" муниципальной программы Ирбейского района "Защита населения и территории Ирбейского района от чрезвычайных ситуаций природного и техногенного характера "</t>
  </si>
  <si>
    <t>10100S4130</t>
  </si>
  <si>
    <t>0530078460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</si>
  <si>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  в рамках подпрограммы "Господдержка детей сирот" муниципальной программы Ирбейского района "Развитие образования Ирбейского района"</t>
  </si>
  <si>
    <t>Создание и обеспечение функционирования центров образования и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</si>
  <si>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Иные межбюджетные трансферты бюджетам муниципальных образований на содержание автомобильных дорог общего пользования местного значения  в рамках подпрограммы "Содержание автомобильной дороги местного значения муниципального образования Ирбейский район" муниципальной программы Ирбейского района "Развитие транспортной системы Ирбейского района"</t>
  </si>
  <si>
    <t>Сумма на                    2024 год</t>
  </si>
  <si>
    <t xml:space="preserve">                    Приложение 3</t>
  </si>
  <si>
    <t>1090000000</t>
  </si>
  <si>
    <t>1090003090</t>
  </si>
  <si>
    <t>Другие вопросы в области охраны окружающей среды</t>
  </si>
  <si>
    <t>0605</t>
  </si>
  <si>
    <t>Муниципальная программа "Охрана окружающей среды,воспроизводство природных ресурсов</t>
  </si>
  <si>
    <t>0200000000</t>
  </si>
  <si>
    <t>Муниципальная подпрограмма "Обращение с отходами на территории Ирбейского района"</t>
  </si>
  <si>
    <t>0210000000</t>
  </si>
  <si>
    <t>Обустройство мест (площадок) накопления отходов потребления и приобретение контейнерного оборудования в рамках подпрограммы "Обращение с отходами на территории Ирбейского района" муниципальной программы "Охрана окружающей среды,воспроизводство природных ресурсов"</t>
  </si>
  <si>
    <t>02100S4630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</si>
  <si>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</si>
  <si>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</si>
  <si>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</si>
  <si>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</si>
  <si>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</si>
  <si>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</si>
  <si>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</si>
  <si>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</si>
  <si>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</si>
  <si>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</si>
  <si>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</si>
  <si>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</si>
  <si>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Муниципальная программа  "Пенсионное обеспечение за выслугу лет муниципальных служащих и лиц, замещавших муниципальные должности "</t>
  </si>
  <si>
    <t>Муниципальная программа "Охрана окружающей среды, воспроизводство природных ресурсов"</t>
  </si>
  <si>
    <t>1290000000</t>
  </si>
  <si>
    <t>1290075180</t>
  </si>
  <si>
    <t>017</t>
  </si>
  <si>
    <t>Контрольно - счетный орган Ирбейского района Красноярского края</t>
  </si>
  <si>
    <t>1190000000</t>
  </si>
  <si>
    <t>11900S6070</t>
  </si>
  <si>
    <t>526</t>
  </si>
  <si>
    <t>527</t>
  </si>
  <si>
    <t>528</t>
  </si>
  <si>
    <t>529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</si>
  <si>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</si>
  <si>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принятие мер по предупреждению и ликвидации  чрезвычайных ситуаций</t>
  </si>
  <si>
    <t>Выполнение государственных полномочий по организации мероприятий при осуществлению деятельности по обращению с животными без владельцев в рамках отдельного мероприятия</t>
  </si>
  <si>
    <t>830</t>
  </si>
  <si>
    <t>Исполнение судебных актов</t>
  </si>
  <si>
    <t>0505</t>
  </si>
  <si>
    <t>0110000000</t>
  </si>
  <si>
    <t>0110005050</t>
  </si>
  <si>
    <t>Другие вопросы в области жилищно-коммунального хозяйства</t>
  </si>
  <si>
    <t>Муниципальная программа "Реформирование и модернизация жилищно-коммунального хозяйства и  повышение энергетической эффективности "</t>
  </si>
  <si>
    <t>Муниципальная подпрограмма "Модернизация, реконструкция и капитальный ремонт объектов коммунальной инфраструктуры Ирбейского района"</t>
  </si>
  <si>
    <t>Мероприятия по повышению эксплуатационной надежности объектов коммунального назначения  в рамках муниципальной подпрограммы "Модернизация, реконструкция и капитальный ремонт объектов коммунальной инфраструктуры Ирбейского района"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t>
  </si>
  <si>
    <t>05300R0820</t>
  </si>
  <si>
    <t>Предоставление жилых помещений детям-сиротам и детям, оставшимся без попечения родителей,лицам из их числа по договорам найма специализированных жилых помещений  в рамках подпрограммы "Господдержка детей сирот" муниципальной программы Ирбейского района "Развитие образования Ирбейского района"</t>
  </si>
  <si>
    <t>Уплата налогов, сборов и иных платежей</t>
  </si>
  <si>
    <t>05100S8400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</si>
  <si>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</si>
  <si>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0510053030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</si>
  <si>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</si>
  <si>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06100L5191</t>
  </si>
  <si>
    <t xml:space="preserve"> 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</si>
  <si>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06200L4670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</si>
  <si>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человекв рамках подпрограммы "Поддержка искусства и народного творчества" муниципальной программы Ирбейского района "Развитие культуры Ирбейского района "</t>
  </si>
  <si>
    <t>062A174840</t>
  </si>
  <si>
    <t>Предоставление субсидий бюджетам муниципальных образований на создание (реконструкцию) и капитальный ремонт культурно-досуговых учреждений в сельской местности в рамках подпрограммы "Поддержка искусства и народного творчества" муниципальной программы Ирбейского района "Развитие культуры Ирбейского района "</t>
  </si>
  <si>
    <t>07100S4180</t>
  </si>
  <si>
    <t>Поддержка физкультурно-спортивных клубов по месту жительства 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t>
  </si>
  <si>
    <t>Устройство плоскостных спортивных сооружений в сельской местности 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t>
  </si>
  <si>
    <t>10900S4120</t>
  </si>
  <si>
    <t>0503</t>
  </si>
  <si>
    <t>22000S7490</t>
  </si>
  <si>
    <t>Благоустройство</t>
  </si>
  <si>
    <t xml:space="preserve">Иные межбюджетные трансферты бюджетам муниципальных образований  на реализацию проектов по решению вопросов местного значения, осуществляемых непосредственно населением на территории населенного пункта  в рамках непрограммных расходов исполнительной власти </t>
  </si>
  <si>
    <t>0900</t>
  </si>
  <si>
    <t>0909</t>
  </si>
  <si>
    <t>22000S5550</t>
  </si>
  <si>
    <t>ЗДРАВООХРАНЕНИЕ</t>
  </si>
  <si>
    <t>Другие вопросы в области здравоохранения</t>
  </si>
  <si>
    <t xml:space="preserve"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 в рамках непрограммных расходов исполнительной власти </t>
  </si>
  <si>
    <t xml:space="preserve">Непрограммные расходы  </t>
  </si>
  <si>
    <t>22000S6410</t>
  </si>
  <si>
    <t xml:space="preserve"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 в рамках непрограммных расходов исполнительной власти </t>
  </si>
  <si>
    <t xml:space="preserve">Здравоохранение 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</si>
  <si>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</si>
  <si>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</si>
  <si>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</si>
  <si>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</si>
  <si>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</si>
  <si>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</si>
  <si>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</si>
  <si>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</si>
  <si>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</si>
  <si>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</si>
  <si>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</si>
  <si>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</si>
  <si>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</si>
  <si>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</si>
  <si>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</si>
  <si>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</si>
  <si>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</si>
  <si>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</si>
  <si>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</si>
  <si>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</si>
  <si>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</si>
  <si>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</si>
  <si>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</si>
  <si>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</si>
  <si>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</si>
  <si>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</si>
  <si>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</si>
  <si>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</si>
  <si>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</si>
  <si>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</si>
  <si>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</si>
  <si>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</si>
  <si>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</si>
  <si>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</si>
  <si>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</si>
  <si>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</si>
  <si>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</si>
  <si>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</si>
  <si>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</si>
  <si>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</si>
  <si>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</si>
  <si>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</si>
  <si>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</si>
  <si>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</si>
  <si>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</si>
  <si>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</si>
  <si>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</si>
  <si>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</si>
  <si>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</si>
  <si>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</si>
  <si>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</si>
  <si>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</si>
  <si>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</si>
  <si>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</si>
  <si>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</si>
  <si>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</si>
  <si>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</si>
  <si>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</si>
  <si>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</si>
  <si>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</si>
  <si>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</si>
  <si>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</si>
  <si>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</si>
  <si>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</si>
  <si>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</si>
  <si>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</si>
  <si>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</si>
  <si>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</si>
  <si>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</si>
  <si>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</si>
  <si>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</si>
  <si>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</si>
  <si>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</si>
  <si>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</si>
  <si>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</si>
  <si>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</si>
  <si>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</si>
  <si>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</si>
  <si>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0107</t>
  </si>
  <si>
    <t>Проведение выборов</t>
  </si>
  <si>
    <t>2200001070</t>
  </si>
  <si>
    <t>Специальные расходы</t>
  </si>
  <si>
    <t>880</t>
  </si>
  <si>
    <t>Обеспечение проведение выборов и референдумов</t>
  </si>
  <si>
    <t>620</t>
  </si>
  <si>
    <t>621</t>
  </si>
  <si>
    <t>622</t>
  </si>
  <si>
    <t>623</t>
  </si>
  <si>
    <t>624</t>
  </si>
  <si>
    <t>Содействие развитию налогового потенциала в рамках непрограммных расходов отдельных органов исполнительной власти</t>
  </si>
  <si>
    <t>2200077450</t>
  </si>
  <si>
    <t>Содействие развитию налогового потенциала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</si>
  <si>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0510077450</t>
  </si>
  <si>
    <t>01100S5710</t>
  </si>
  <si>
    <t>Расходы по капитальному ремонту, реконструкции объектов коммунальной инфраструктуры  в рамках муниципальной подпрограммы "Модернизация, реконструкция и капитальный ремонт объектов коммунальной инфраструктуры Ирбейского района"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t>
  </si>
  <si>
    <t>542</t>
  </si>
  <si>
    <t>543</t>
  </si>
  <si>
    <t>544</t>
  </si>
  <si>
    <t>545</t>
  </si>
  <si>
    <t>546</t>
  </si>
  <si>
    <t>547</t>
  </si>
  <si>
    <t>548</t>
  </si>
  <si>
    <t>549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</si>
  <si>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</si>
  <si>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</si>
  <si>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</si>
  <si>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</si>
  <si>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</si>
  <si>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</si>
  <si>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</si>
  <si>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</si>
  <si>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</si>
  <si>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</si>
  <si>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</si>
  <si>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Выполнение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</t>
  </si>
  <si>
    <t>1390003090</t>
  </si>
  <si>
    <t>051R373980</t>
  </si>
  <si>
    <t xml:space="preserve">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</si>
  <si>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0510075590</t>
  </si>
  <si>
    <t>Проведение мероприятий по обеспечению антитеррористической защищенности объектов образования  в рамках 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</si>
  <si>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Проведение мероприятий, направленных на обеспечение безопасного участия детей в дорожном движении,в рамках подпрограммы 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</si>
  <si>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06200S4760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</si>
  <si>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"Поддержка искусства и народного творчества" муниципальной программы Ирбейского района "Развитие культуры Ирбейского района "</t>
  </si>
  <si>
    <t>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искусства и народного творчества" муниципальной программы Ирбейского района "Развитие культуры Ирбейского района 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</si>
  <si>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 сирот" муниципальной программы Ирбейского района "Развитие образования Ирбейского района"</t>
  </si>
  <si>
    <t>07100S8450</t>
  </si>
  <si>
    <t>2200073880</t>
  </si>
  <si>
    <t xml:space="preserve">Иные межбюджетные трансферты на поддержку самообложения граждан для решения вопросов местного значения  в рамках непрограммных расходов исполнительной власти 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</si>
  <si>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</si>
  <si>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</si>
  <si>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</si>
  <si>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</si>
  <si>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</si>
  <si>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</si>
  <si>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</si>
  <si>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</si>
  <si>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</si>
  <si>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</si>
  <si>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</si>
  <si>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</si>
  <si>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</si>
  <si>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</si>
  <si>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</si>
  <si>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</si>
  <si>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</si>
  <si>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</si>
  <si>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</si>
  <si>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</si>
  <si>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</si>
  <si>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</si>
  <si>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</si>
  <si>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</si>
  <si>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</si>
  <si>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</si>
  <si>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</si>
  <si>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</si>
  <si>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</si>
  <si>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</si>
  <si>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</si>
  <si>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</si>
  <si>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</si>
  <si>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</si>
  <si>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</si>
  <si>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</si>
  <si>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</si>
  <si>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</si>
  <si>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</si>
  <si>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</si>
  <si>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</si>
  <si>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</si>
  <si>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</si>
  <si>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</si>
  <si>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</si>
  <si>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</si>
  <si>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655</t>
  </si>
  <si>
    <t>656</t>
  </si>
  <si>
    <t>657</t>
  </si>
  <si>
    <t>658</t>
  </si>
  <si>
    <t>659</t>
  </si>
  <si>
    <t>Иные межбюджетные трансферты бюджетам муниципальных образований края на обеспечение первичных мер пожарной безопасности в рамках отдельных мероприятий муниципальной программы Ирбейского района "Защита населения и территории Ирбейского района от чрезвычайных ситуаций природного и техногенного характера"</t>
  </si>
  <si>
    <t>0510008530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</si>
  <si>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</si>
  <si>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05100S6060</t>
  </si>
  <si>
    <t>Финансовое обеспечение доступного и качественного допобразования для детей в рамках 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</si>
  <si>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2200010340</t>
  </si>
  <si>
    <t>Иные межбюджетные трансферты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 в рамках непрограммных расходов отдельных органов исполнительной власти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</si>
  <si>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</si>
  <si>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</si>
  <si>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</si>
  <si>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</si>
  <si>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</si>
  <si>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</si>
  <si>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</si>
  <si>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</si>
  <si>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</si>
  <si>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</si>
  <si>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</si>
  <si>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</si>
  <si>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Исполнено</t>
  </si>
  <si>
    <t xml:space="preserve">Расходы по разделам и подразделам  классификации расходов бюджетов Российской Федерации за 2022 год </t>
  </si>
  <si>
    <t>за 2022 год</t>
  </si>
  <si>
    <t xml:space="preserve">Расходы районного бюджета  по целевым статьям (муниципальным программам Ирбейского  района  и непрограммным направлениям деятельности), группам и подгруппам видов расходов, разделам, подразделам классификации расходов районного бюджета  за  2022 год  </t>
  </si>
  <si>
    <t>1190076680</t>
  </si>
  <si>
    <t>Реализация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 мероприятий, предусмотренных  муниципальной программой  Ирбейского района "Развитие субъектов малого и среднего предпринимательства на территории Ирбейского района"</t>
  </si>
  <si>
    <t>2200010111</t>
  </si>
  <si>
    <t xml:space="preserve">Резервный фонд Правительства Красноярского края в рамках непрограммных расходов  исполнительной власти </t>
  </si>
  <si>
    <t>процент исполнения</t>
  </si>
  <si>
    <t>Уточненные бюджетные назначения</t>
  </si>
  <si>
    <t xml:space="preserve">                                 к решению районного</t>
  </si>
  <si>
    <t xml:space="preserve">                         Совета депутатов</t>
  </si>
  <si>
    <t xml:space="preserve">                 Совета депутатов</t>
  </si>
  <si>
    <t xml:space="preserve">                         к решению районного</t>
  </si>
  <si>
    <t xml:space="preserve">            Приложение 4</t>
  </si>
  <si>
    <t xml:space="preserve">                    Приложение 5</t>
  </si>
  <si>
    <t>Пенсии за выслугу лет лицам, замещавшим  должности муниципальной службы и лицам, замещавшим выборные муниципальные должности в рамках отдельного мероприятия  муниципальной программы Ирбейского района "Пенсионное обеспечение за выслугу лет муниципальных служащих и лиц, замещавших муниципальные должности "</t>
  </si>
  <si>
    <t xml:space="preserve">                                       от 15.06.2023 № 26-190 р </t>
  </si>
  <si>
    <t xml:space="preserve">                             от 15.06.2023 № 26-190р</t>
  </si>
  <si>
    <t xml:space="preserve">                    от 15.06.2023 № 26-190 р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</si>
</sst>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?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18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91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2" fontId="2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Alignment="1">
      <alignment horizontal="right" vertical="center"/>
    </xf>
    <xf numFmtId="2" fontId="2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10" fillId="0" borderId="1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1" fillId="0" borderId="14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91" fontId="2" fillId="0" borderId="18" xfId="0" applyNumberFormat="1" applyFont="1" applyFill="1" applyBorder="1" applyAlignment="1" applyProtection="1">
      <alignment horizontal="left" vertical="center" wrapText="1"/>
      <protection/>
    </xf>
    <xf numFmtId="12" fontId="2" fillId="0" borderId="18" xfId="0" applyNumberFormat="1" applyFont="1" applyFill="1" applyBorder="1" applyAlignment="1" applyProtection="1">
      <alignment horizontal="left" vertical="center" wrapText="1"/>
      <protection/>
    </xf>
    <xf numFmtId="174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191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quotePrefix="1">
      <alignment horizontal="left" vertical="top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2" fillId="0" borderId="20" xfId="0" applyNumberFormat="1" applyFont="1" applyFill="1" applyBorder="1" applyAlignment="1" quotePrefix="1">
      <alignment horizontal="left" vertical="top" wrapText="1"/>
    </xf>
    <xf numFmtId="180" fontId="2" fillId="0" borderId="0" xfId="0" applyNumberFormat="1" applyFont="1" applyFill="1" applyAlignment="1">
      <alignment horizontal="right"/>
    </xf>
    <xf numFmtId="0" fontId="2" fillId="0" borderId="21" xfId="0" applyNumberFormat="1" applyFont="1" applyFill="1" applyBorder="1" applyAlignment="1" quotePrefix="1">
      <alignment horizontal="left" vertical="top" wrapText="1"/>
    </xf>
    <xf numFmtId="0" fontId="2" fillId="0" borderId="15" xfId="0" applyNumberFormat="1" applyFont="1" applyFill="1" applyBorder="1" applyAlignment="1" quotePrefix="1">
      <alignment horizontal="left" vertical="center" wrapText="1"/>
    </xf>
    <xf numFmtId="0" fontId="2" fillId="0" borderId="22" xfId="0" applyNumberFormat="1" applyFont="1" applyFill="1" applyBorder="1" applyAlignment="1" quotePrefix="1">
      <alignment horizontal="left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0" fontId="1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2"/>
  <sheetViews>
    <sheetView zoomScale="77" zoomScaleNormal="77" zoomScalePageLayoutView="0" workbookViewId="0" topLeftCell="A2">
      <selection activeCell="S12" sqref="S12"/>
    </sheetView>
  </sheetViews>
  <sheetFormatPr defaultColWidth="9.00390625" defaultRowHeight="12.75"/>
  <cols>
    <col min="1" max="1" width="5.625" style="59" customWidth="1"/>
    <col min="2" max="2" width="31.625" style="8" customWidth="1"/>
    <col min="3" max="3" width="10.625" style="60" customWidth="1"/>
    <col min="4" max="4" width="28.625" style="61" customWidth="1"/>
    <col min="5" max="5" width="26.25390625" style="61" customWidth="1"/>
    <col min="6" max="6" width="18.375" style="61" hidden="1" customWidth="1"/>
    <col min="7" max="7" width="22.75390625" style="1" customWidth="1"/>
    <col min="8" max="16384" width="9.125" style="1" customWidth="1"/>
  </cols>
  <sheetData>
    <row r="1" ht="15.75" hidden="1"/>
    <row r="2" spans="5:7" ht="15.75">
      <c r="E2" s="105" t="s">
        <v>909</v>
      </c>
      <c r="F2" s="105"/>
      <c r="G2" s="105"/>
    </row>
    <row r="3" spans="5:7" ht="15.75">
      <c r="E3" s="105" t="s">
        <v>1195</v>
      </c>
      <c r="F3" s="105"/>
      <c r="G3" s="105"/>
    </row>
    <row r="4" spans="5:7" ht="15.75">
      <c r="E4" s="105" t="s">
        <v>1196</v>
      </c>
      <c r="F4" s="105"/>
      <c r="G4" s="105"/>
    </row>
    <row r="5" spans="5:7" ht="15.75">
      <c r="E5" s="105" t="s">
        <v>1202</v>
      </c>
      <c r="F5" s="105"/>
      <c r="G5" s="105"/>
    </row>
    <row r="7" spans="1:7" ht="59.25" customHeight="1">
      <c r="A7" s="104" t="s">
        <v>1186</v>
      </c>
      <c r="B7" s="104"/>
      <c r="C7" s="104"/>
      <c r="D7" s="104"/>
      <c r="E7" s="104"/>
      <c r="F7" s="104"/>
      <c r="G7" s="104"/>
    </row>
    <row r="8" spans="1:7" ht="15.75">
      <c r="A8" s="2"/>
      <c r="B8" s="1"/>
      <c r="C8" s="1"/>
      <c r="D8" s="87"/>
      <c r="E8" s="1"/>
      <c r="F8" s="87" t="s">
        <v>121</v>
      </c>
      <c r="G8" s="87" t="s">
        <v>121</v>
      </c>
    </row>
    <row r="9" spans="1:7" ht="45" customHeight="1">
      <c r="A9" s="11" t="s">
        <v>135</v>
      </c>
      <c r="B9" s="11" t="s">
        <v>136</v>
      </c>
      <c r="C9" s="5" t="s">
        <v>137</v>
      </c>
      <c r="D9" s="3" t="s">
        <v>1194</v>
      </c>
      <c r="E9" s="3" t="s">
        <v>1185</v>
      </c>
      <c r="F9" s="3" t="s">
        <v>899</v>
      </c>
      <c r="G9" s="101" t="s">
        <v>1193</v>
      </c>
    </row>
    <row r="10" spans="1:7" ht="15.75">
      <c r="A10" s="34" t="s">
        <v>138</v>
      </c>
      <c r="B10" s="56" t="s">
        <v>139</v>
      </c>
      <c r="C10" s="34" t="s">
        <v>140</v>
      </c>
      <c r="D10" s="56" t="s">
        <v>141</v>
      </c>
      <c r="E10" s="34" t="s">
        <v>142</v>
      </c>
      <c r="F10" s="56" t="s">
        <v>143</v>
      </c>
      <c r="G10" s="93">
        <v>6</v>
      </c>
    </row>
    <row r="11" spans="1:7" ht="31.5">
      <c r="A11" s="34" t="s">
        <v>138</v>
      </c>
      <c r="B11" s="57" t="s">
        <v>145</v>
      </c>
      <c r="C11" s="37" t="s">
        <v>146</v>
      </c>
      <c r="D11" s="38">
        <f>D12+D13+D14+D16+D18+D19+D15+D17</f>
        <v>71202653.65</v>
      </c>
      <c r="E11" s="38">
        <f>E12+E13+E14+E16+E18+E19+E15+E17</f>
        <v>70289778.4</v>
      </c>
      <c r="F11" s="38">
        <f>F12+F13+F14+F16+F18+F19+F15</f>
        <v>51731373</v>
      </c>
      <c r="G11" s="94">
        <f>E11/D11*100</f>
        <v>98.71791962349144</v>
      </c>
    </row>
    <row r="12" spans="1:7" ht="66.75" customHeight="1">
      <c r="A12" s="34" t="s">
        <v>139</v>
      </c>
      <c r="B12" s="55" t="s">
        <v>79</v>
      </c>
      <c r="C12" s="34" t="s">
        <v>147</v>
      </c>
      <c r="D12" s="29">
        <f>'прил 4'!G13</f>
        <v>2132722</v>
      </c>
      <c r="E12" s="29">
        <f>'прил 4'!H13</f>
        <v>2122300.12</v>
      </c>
      <c r="F12" s="29">
        <f>'прил 4'!I13</f>
        <v>1897379</v>
      </c>
      <c r="G12" s="94">
        <f aca="true" t="shared" si="0" ref="G12:G62">E12/D12*100</f>
        <v>99.51133434174731</v>
      </c>
    </row>
    <row r="13" spans="1:7" ht="97.5" customHeight="1">
      <c r="A13" s="34" t="s">
        <v>140</v>
      </c>
      <c r="B13" s="55" t="s">
        <v>82</v>
      </c>
      <c r="C13" s="34" t="s">
        <v>150</v>
      </c>
      <c r="D13" s="29">
        <f>'прил 4'!G481</f>
        <v>3472071.8</v>
      </c>
      <c r="E13" s="29">
        <f>'прил 4'!H481</f>
        <v>3472071.8</v>
      </c>
      <c r="F13" s="29">
        <f>'прил 4'!I481</f>
        <v>2561400</v>
      </c>
      <c r="G13" s="94">
        <f t="shared" si="0"/>
        <v>100</v>
      </c>
    </row>
    <row r="14" spans="1:7" ht="127.5" customHeight="1">
      <c r="A14" s="34" t="s">
        <v>141</v>
      </c>
      <c r="B14" s="55" t="s">
        <v>83</v>
      </c>
      <c r="C14" s="5" t="s">
        <v>124</v>
      </c>
      <c r="D14" s="12">
        <f>'прил 4'!G19</f>
        <v>33219837.659999996</v>
      </c>
      <c r="E14" s="12">
        <f>'прил 4'!H19</f>
        <v>32854292.290000003</v>
      </c>
      <c r="F14" s="12">
        <f>'прил 4'!I19</f>
        <v>25412877</v>
      </c>
      <c r="G14" s="94">
        <f t="shared" si="0"/>
        <v>98.89961722949614</v>
      </c>
    </row>
    <row r="15" spans="1:7" ht="15.75">
      <c r="A15" s="34" t="s">
        <v>142</v>
      </c>
      <c r="B15" s="86" t="s">
        <v>674</v>
      </c>
      <c r="C15" s="5" t="s">
        <v>673</v>
      </c>
      <c r="D15" s="12">
        <f>'прил 4'!G30</f>
        <v>115625</v>
      </c>
      <c r="E15" s="12">
        <f>'прил 4'!H30</f>
        <v>0</v>
      </c>
      <c r="F15" s="12">
        <f>'прил 4'!I30</f>
        <v>3400</v>
      </c>
      <c r="G15" s="94">
        <f t="shared" si="0"/>
        <v>0</v>
      </c>
    </row>
    <row r="16" spans="1:7" ht="78" customHeight="1">
      <c r="A16" s="34" t="s">
        <v>143</v>
      </c>
      <c r="B16" s="55" t="s">
        <v>84</v>
      </c>
      <c r="C16" s="5" t="s">
        <v>154</v>
      </c>
      <c r="D16" s="12">
        <f>'прил 4'!G499+'прил 4'!G471</f>
        <v>15058923.86</v>
      </c>
      <c r="E16" s="12">
        <f>'прил 4'!H499+'прил 4'!H471</f>
        <v>15058923.86</v>
      </c>
      <c r="F16" s="12">
        <f>'прил 4'!I499+'прил 4'!I471</f>
        <v>10574800</v>
      </c>
      <c r="G16" s="94">
        <f t="shared" si="0"/>
        <v>100</v>
      </c>
    </row>
    <row r="17" spans="1:7" ht="40.5" customHeight="1">
      <c r="A17" s="34" t="s">
        <v>144</v>
      </c>
      <c r="B17" s="6" t="s">
        <v>1070</v>
      </c>
      <c r="C17" s="5" t="s">
        <v>1065</v>
      </c>
      <c r="D17" s="12">
        <f>'прил 4'!G36</f>
        <v>875982.65</v>
      </c>
      <c r="E17" s="12">
        <f>'прил 4'!H36</f>
        <v>875982.65</v>
      </c>
      <c r="F17" s="12">
        <f>'прил 4'!I36</f>
        <v>0</v>
      </c>
      <c r="G17" s="94">
        <f t="shared" si="0"/>
        <v>100</v>
      </c>
    </row>
    <row r="18" spans="1:7" ht="15.75">
      <c r="A18" s="34" t="s">
        <v>148</v>
      </c>
      <c r="B18" s="55" t="s">
        <v>85</v>
      </c>
      <c r="C18" s="5" t="s">
        <v>47</v>
      </c>
      <c r="D18" s="12">
        <f>'прил 4'!G41</f>
        <v>25013.43</v>
      </c>
      <c r="E18" s="12">
        <f>'прил 4'!H41</f>
        <v>0</v>
      </c>
      <c r="F18" s="12">
        <f>'прил 4'!I41</f>
        <v>700000</v>
      </c>
      <c r="G18" s="94">
        <f t="shared" si="0"/>
        <v>0</v>
      </c>
    </row>
    <row r="19" spans="1:7" ht="31.5">
      <c r="A19" s="34" t="s">
        <v>149</v>
      </c>
      <c r="B19" s="55" t="s">
        <v>34</v>
      </c>
      <c r="C19" s="5" t="s">
        <v>48</v>
      </c>
      <c r="D19" s="12">
        <f>'прил 4'!G507+'прил 4'!G47</f>
        <v>16302477.25</v>
      </c>
      <c r="E19" s="12">
        <f>'прил 4'!H507+'прил 4'!H47</f>
        <v>15906207.68</v>
      </c>
      <c r="F19" s="12">
        <f>'прил 4'!I507+'прил 4'!I47</f>
        <v>10581517</v>
      </c>
      <c r="G19" s="94">
        <f t="shared" si="0"/>
        <v>97.56926776266471</v>
      </c>
    </row>
    <row r="20" spans="1:7" ht="15.75">
      <c r="A20" s="34" t="s">
        <v>151</v>
      </c>
      <c r="B20" s="57" t="s">
        <v>64</v>
      </c>
      <c r="C20" s="15" t="s">
        <v>55</v>
      </c>
      <c r="D20" s="16">
        <f>D21</f>
        <v>1388970.7</v>
      </c>
      <c r="E20" s="16">
        <f>E21</f>
        <v>1388970.7</v>
      </c>
      <c r="F20" s="16">
        <f>F21</f>
        <v>1434300</v>
      </c>
      <c r="G20" s="94">
        <f t="shared" si="0"/>
        <v>100</v>
      </c>
    </row>
    <row r="21" spans="1:7" ht="31.5">
      <c r="A21" s="34" t="s">
        <v>152</v>
      </c>
      <c r="B21" s="55" t="s">
        <v>556</v>
      </c>
      <c r="C21" s="5" t="s">
        <v>56</v>
      </c>
      <c r="D21" s="12">
        <f>'прил 4'!G514</f>
        <v>1388970.7</v>
      </c>
      <c r="E21" s="12">
        <f>'прил 4'!H514</f>
        <v>1388970.7</v>
      </c>
      <c r="F21" s="12">
        <f>'прил 4'!I514</f>
        <v>1434300</v>
      </c>
      <c r="G21" s="94">
        <f t="shared" si="0"/>
        <v>100</v>
      </c>
    </row>
    <row r="22" spans="1:7" ht="50.25" customHeight="1">
      <c r="A22" s="34" t="s">
        <v>153</v>
      </c>
      <c r="B22" s="57" t="s">
        <v>63</v>
      </c>
      <c r="C22" s="15" t="s">
        <v>61</v>
      </c>
      <c r="D22" s="16">
        <f>D23+D24</f>
        <v>6701175</v>
      </c>
      <c r="E22" s="16">
        <f>E23+E24</f>
        <v>6690372.15</v>
      </c>
      <c r="F22" s="16">
        <f>F23+F24</f>
        <v>5690361</v>
      </c>
      <c r="G22" s="94">
        <f t="shared" si="0"/>
        <v>99.8387917044399</v>
      </c>
    </row>
    <row r="23" spans="1:7" ht="78.75">
      <c r="A23" s="34" t="s">
        <v>65</v>
      </c>
      <c r="B23" s="6" t="s">
        <v>821</v>
      </c>
      <c r="C23" s="5" t="s">
        <v>710</v>
      </c>
      <c r="D23" s="12">
        <f>'прил 4'!G98+'прил 4'!G521</f>
        <v>6581175</v>
      </c>
      <c r="E23" s="12">
        <f>'прил 4'!H98+'прил 4'!H521</f>
        <v>6570430.15</v>
      </c>
      <c r="F23" s="12">
        <f>'прил 4'!I98+'прил 4'!I521</f>
        <v>5590361</v>
      </c>
      <c r="G23" s="94">
        <f t="shared" si="0"/>
        <v>99.83673356201591</v>
      </c>
    </row>
    <row r="24" spans="1:7" ht="63">
      <c r="A24" s="34" t="s">
        <v>13</v>
      </c>
      <c r="B24" s="6" t="s">
        <v>715</v>
      </c>
      <c r="C24" s="5" t="s">
        <v>716</v>
      </c>
      <c r="D24" s="12">
        <f>'прил 4'!G113</f>
        <v>120000</v>
      </c>
      <c r="E24" s="12">
        <f>'прил 4'!H113</f>
        <v>119942</v>
      </c>
      <c r="F24" s="12">
        <f>'прил 4'!I113</f>
        <v>100000</v>
      </c>
      <c r="G24" s="94">
        <f t="shared" si="0"/>
        <v>99.95166666666667</v>
      </c>
    </row>
    <row r="25" spans="1:7" ht="15.75">
      <c r="A25" s="34" t="s">
        <v>14</v>
      </c>
      <c r="B25" s="57" t="s">
        <v>132</v>
      </c>
      <c r="C25" s="15" t="s">
        <v>133</v>
      </c>
      <c r="D25" s="16">
        <f>D26+D27+D28+D29</f>
        <v>40413469.46</v>
      </c>
      <c r="E25" s="16">
        <f>E26+E27+E28+E29</f>
        <v>39994315</v>
      </c>
      <c r="F25" s="16">
        <f>F26+F27+F28+F29</f>
        <v>33223766</v>
      </c>
      <c r="G25" s="94">
        <f t="shared" si="0"/>
        <v>98.96283475385634</v>
      </c>
    </row>
    <row r="26" spans="1:7" ht="33.75" customHeight="1">
      <c r="A26" s="34" t="s">
        <v>15</v>
      </c>
      <c r="B26" s="55" t="s">
        <v>46</v>
      </c>
      <c r="C26" s="5" t="s">
        <v>134</v>
      </c>
      <c r="D26" s="12">
        <f>'прил 4'!G120</f>
        <v>4216357</v>
      </c>
      <c r="E26" s="12">
        <f>'прил 4'!H120</f>
        <v>4216357</v>
      </c>
      <c r="F26" s="12">
        <f>'прил 4'!I120</f>
        <v>3722300</v>
      </c>
      <c r="G26" s="94">
        <f t="shared" si="0"/>
        <v>100</v>
      </c>
    </row>
    <row r="27" spans="1:7" ht="15.75">
      <c r="A27" s="34" t="s">
        <v>16</v>
      </c>
      <c r="B27" s="55" t="s">
        <v>41</v>
      </c>
      <c r="C27" s="5" t="s">
        <v>130</v>
      </c>
      <c r="D27" s="12">
        <f>'прил 4'!G129</f>
        <v>30152200</v>
      </c>
      <c r="E27" s="12">
        <f>'прил 4'!H129</f>
        <v>30152198</v>
      </c>
      <c r="F27" s="12">
        <f>'прил 4'!I129</f>
        <v>25351366</v>
      </c>
      <c r="G27" s="94">
        <f t="shared" si="0"/>
        <v>99.99999336698482</v>
      </c>
    </row>
    <row r="28" spans="1:7" ht="31.5">
      <c r="A28" s="34" t="s">
        <v>17</v>
      </c>
      <c r="B28" s="6" t="s">
        <v>579</v>
      </c>
      <c r="C28" s="5" t="s">
        <v>569</v>
      </c>
      <c r="D28" s="12">
        <f>'прил 4'!G136+'прил 4'!G528</f>
        <v>4873952.46</v>
      </c>
      <c r="E28" s="12">
        <f>'прил 4'!H136+'прил 4'!H528</f>
        <v>4739800</v>
      </c>
      <c r="F28" s="12">
        <f>'прил 4'!I136+'прил 4'!I528</f>
        <v>3197300</v>
      </c>
      <c r="G28" s="94">
        <f t="shared" si="0"/>
        <v>97.24756322305204</v>
      </c>
    </row>
    <row r="29" spans="1:7" ht="31.5">
      <c r="A29" s="34" t="s">
        <v>18</v>
      </c>
      <c r="B29" s="55" t="s">
        <v>40</v>
      </c>
      <c r="C29" s="5" t="s">
        <v>44</v>
      </c>
      <c r="D29" s="12">
        <f>'прил 4'!G142</f>
        <v>1170960</v>
      </c>
      <c r="E29" s="12">
        <f>'прил 4'!H142</f>
        <v>885960</v>
      </c>
      <c r="F29" s="12">
        <f>'прил 4'!I142</f>
        <v>952800</v>
      </c>
      <c r="G29" s="94">
        <f t="shared" si="0"/>
        <v>75.66099610575938</v>
      </c>
    </row>
    <row r="30" spans="1:7" ht="32.25" customHeight="1">
      <c r="A30" s="34" t="s">
        <v>66</v>
      </c>
      <c r="B30" s="57" t="s">
        <v>156</v>
      </c>
      <c r="C30" s="15" t="s">
        <v>157</v>
      </c>
      <c r="D30" s="16">
        <f>D32+D31+D33+D34</f>
        <v>25970250</v>
      </c>
      <c r="E30" s="16">
        <f>E32+E31+E33+E34</f>
        <v>25314248.8</v>
      </c>
      <c r="F30" s="16" t="e">
        <f>F32+F31+F33+F34</f>
        <v>#REF!</v>
      </c>
      <c r="G30" s="94">
        <f t="shared" si="0"/>
        <v>97.47402816684476</v>
      </c>
    </row>
    <row r="31" spans="1:7" ht="16.5" customHeight="1">
      <c r="A31" s="34" t="s">
        <v>178</v>
      </c>
      <c r="B31" s="4" t="str">
        <f>'прил 4'!B152</f>
        <v>Жилищное хозяйство</v>
      </c>
      <c r="C31" s="5" t="s">
        <v>702</v>
      </c>
      <c r="D31" s="12">
        <f>'прил 4'!G152</f>
        <v>180000</v>
      </c>
      <c r="E31" s="12">
        <f>'прил 4'!H152</f>
        <v>180000</v>
      </c>
      <c r="F31" s="12">
        <f>'прил 4'!I152</f>
        <v>150000</v>
      </c>
      <c r="G31" s="94">
        <f t="shared" si="0"/>
        <v>100</v>
      </c>
    </row>
    <row r="32" spans="1:7" ht="15.75">
      <c r="A32" s="34" t="s">
        <v>19</v>
      </c>
      <c r="B32" s="55" t="s">
        <v>35</v>
      </c>
      <c r="C32" s="5" t="s">
        <v>158</v>
      </c>
      <c r="D32" s="12">
        <f>'прил 4'!G158+'прил 4'!G535</f>
        <v>16116610</v>
      </c>
      <c r="E32" s="12">
        <f>'прил 4'!H158+'прил 4'!H535</f>
        <v>16116610</v>
      </c>
      <c r="F32" s="12" t="e">
        <f>'прил 4'!I158</f>
        <v>#REF!</v>
      </c>
      <c r="G32" s="94">
        <f t="shared" si="0"/>
        <v>100</v>
      </c>
    </row>
    <row r="33" spans="1:7" ht="15.75">
      <c r="A33" s="34" t="s">
        <v>20</v>
      </c>
      <c r="B33" s="6" t="s">
        <v>975</v>
      </c>
      <c r="C33" s="5" t="s">
        <v>973</v>
      </c>
      <c r="D33" s="12">
        <f>'прил 4'!G540</f>
        <v>750000</v>
      </c>
      <c r="E33" s="12">
        <f>'прил 4'!H540</f>
        <v>750000</v>
      </c>
      <c r="F33" s="12" t="e">
        <f>'прил 4'!I540</f>
        <v>#REF!</v>
      </c>
      <c r="G33" s="94">
        <f t="shared" si="0"/>
        <v>100</v>
      </c>
    </row>
    <row r="34" spans="1:7" ht="47.25">
      <c r="A34" s="34" t="s">
        <v>21</v>
      </c>
      <c r="B34" s="6" t="s">
        <v>952</v>
      </c>
      <c r="C34" s="5" t="s">
        <v>949</v>
      </c>
      <c r="D34" s="12">
        <f>'прил 4'!G164</f>
        <v>8923640</v>
      </c>
      <c r="E34" s="12">
        <f>'прил 4'!H164</f>
        <v>8267638.8</v>
      </c>
      <c r="F34" s="12">
        <f>'прил 4'!I169</f>
        <v>0</v>
      </c>
      <c r="G34" s="94">
        <f t="shared" si="0"/>
        <v>92.64872630451251</v>
      </c>
    </row>
    <row r="35" spans="1:7" ht="15.75">
      <c r="A35" s="34" t="s">
        <v>22</v>
      </c>
      <c r="B35" s="71" t="s">
        <v>815</v>
      </c>
      <c r="C35" s="15" t="s">
        <v>816</v>
      </c>
      <c r="D35" s="16">
        <f>D36+D37</f>
        <v>5010350.58</v>
      </c>
      <c r="E35" s="16">
        <f>E36+E37</f>
        <v>4087005.93</v>
      </c>
      <c r="F35" s="16">
        <f>F36+F37</f>
        <v>779000</v>
      </c>
      <c r="G35" s="94">
        <f t="shared" si="0"/>
        <v>81.57125663649668</v>
      </c>
    </row>
    <row r="36" spans="1:7" ht="47.25">
      <c r="A36" s="34" t="s">
        <v>23</v>
      </c>
      <c r="B36" s="88" t="s">
        <v>817</v>
      </c>
      <c r="C36" s="5" t="s">
        <v>818</v>
      </c>
      <c r="D36" s="12">
        <f>'прил 4'!G174</f>
        <v>688873</v>
      </c>
      <c r="E36" s="12">
        <f>'прил 4'!H174</f>
        <v>684160.75</v>
      </c>
      <c r="F36" s="12">
        <f>'прил 4'!I174</f>
        <v>679000</v>
      </c>
      <c r="G36" s="94">
        <f t="shared" si="0"/>
        <v>99.31594793234747</v>
      </c>
    </row>
    <row r="37" spans="1:7" ht="31.5">
      <c r="A37" s="34" t="s">
        <v>24</v>
      </c>
      <c r="B37" s="6" t="s">
        <v>912</v>
      </c>
      <c r="C37" s="5" t="s">
        <v>913</v>
      </c>
      <c r="D37" s="12">
        <f>'прил 4'!G187+'прил 4'!G547</f>
        <v>4321477.58</v>
      </c>
      <c r="E37" s="12">
        <f>'прил 4'!H187+'прил 4'!H547</f>
        <v>3402845.18</v>
      </c>
      <c r="F37" s="12">
        <f>'прил 4'!I187</f>
        <v>100000</v>
      </c>
      <c r="G37" s="94">
        <f t="shared" si="0"/>
        <v>78.7426318199249</v>
      </c>
    </row>
    <row r="38" spans="1:7" ht="15.75">
      <c r="A38" s="34" t="s">
        <v>25</v>
      </c>
      <c r="B38" s="57" t="s">
        <v>159</v>
      </c>
      <c r="C38" s="15" t="s">
        <v>160</v>
      </c>
      <c r="D38" s="16">
        <f>D39+D40+D42+D43+D41</f>
        <v>695248383.07</v>
      </c>
      <c r="E38" s="16">
        <f>E39+E40+E42+E43+E41</f>
        <v>693329576.96</v>
      </c>
      <c r="F38" s="16" t="e">
        <f>F39+F40+F42+F43+F41</f>
        <v>#REF!</v>
      </c>
      <c r="G38" s="94">
        <f t="shared" si="0"/>
        <v>99.72401142430175</v>
      </c>
    </row>
    <row r="39" spans="1:7" ht="15.75">
      <c r="A39" s="34" t="s">
        <v>26</v>
      </c>
      <c r="B39" s="55" t="s">
        <v>161</v>
      </c>
      <c r="C39" s="5" t="s">
        <v>162</v>
      </c>
      <c r="D39" s="12">
        <f>'прил 4'!G221</f>
        <v>161005617.22</v>
      </c>
      <c r="E39" s="12">
        <f>'прил 4'!H221</f>
        <v>160826076.63</v>
      </c>
      <c r="F39" s="12">
        <f>'прил 4'!I221</f>
        <v>123245396</v>
      </c>
      <c r="G39" s="94">
        <f t="shared" si="0"/>
        <v>99.88848799619538</v>
      </c>
    </row>
    <row r="40" spans="1:7" ht="15.75">
      <c r="A40" s="34" t="s">
        <v>27</v>
      </c>
      <c r="B40" s="55" t="s">
        <v>9</v>
      </c>
      <c r="C40" s="5" t="s">
        <v>10</v>
      </c>
      <c r="D40" s="12">
        <f>'прил 4'!G245</f>
        <v>457750273.24</v>
      </c>
      <c r="E40" s="12">
        <f>'прил 4'!H245</f>
        <v>456911961.3100001</v>
      </c>
      <c r="F40" s="12" t="e">
        <f>'прил 4'!I245</f>
        <v>#REF!</v>
      </c>
      <c r="G40" s="94">
        <f t="shared" si="0"/>
        <v>99.81686260412992</v>
      </c>
    </row>
    <row r="41" spans="1:7" ht="31.5">
      <c r="A41" s="34" t="s">
        <v>179</v>
      </c>
      <c r="B41" s="55" t="s">
        <v>81</v>
      </c>
      <c r="C41" s="5" t="s">
        <v>80</v>
      </c>
      <c r="D41" s="12">
        <f>'прил 4'!G285+'прил 4'!G384</f>
        <v>35558932.239999995</v>
      </c>
      <c r="E41" s="12">
        <f>'прил 4'!H285+'прил 4'!H384</f>
        <v>35552516.14</v>
      </c>
      <c r="F41" s="12">
        <f>'прил 4'!I285+'прил 4'!I384</f>
        <v>27295639</v>
      </c>
      <c r="G41" s="94">
        <f t="shared" si="0"/>
        <v>99.9819564323341</v>
      </c>
    </row>
    <row r="42" spans="1:7" ht="15.75">
      <c r="A42" s="34" t="s">
        <v>180</v>
      </c>
      <c r="B42" s="55" t="s">
        <v>265</v>
      </c>
      <c r="C42" s="5" t="s">
        <v>45</v>
      </c>
      <c r="D42" s="12">
        <f>'прил 4'!G313+'прил 4'!G390</f>
        <v>8128851</v>
      </c>
      <c r="E42" s="12">
        <f>'прил 4'!H313+'прил 4'!H390</f>
        <v>7426397.9</v>
      </c>
      <c r="F42" s="12">
        <f>'прил 4'!I313+'прил 4'!I390</f>
        <v>6294400</v>
      </c>
      <c r="G42" s="94">
        <f t="shared" si="0"/>
        <v>91.35851918063204</v>
      </c>
    </row>
    <row r="43" spans="1:7" ht="31.5">
      <c r="A43" s="34" t="s">
        <v>28</v>
      </c>
      <c r="B43" s="55" t="s">
        <v>11</v>
      </c>
      <c r="C43" s="5" t="s">
        <v>12</v>
      </c>
      <c r="D43" s="12">
        <f>'прил 4'!G321</f>
        <v>32804709.369999997</v>
      </c>
      <c r="E43" s="12">
        <f>'прил 4'!H321</f>
        <v>32612624.98</v>
      </c>
      <c r="F43" s="12">
        <f>'прил 4'!I321</f>
        <v>27435797</v>
      </c>
      <c r="G43" s="94">
        <f t="shared" si="0"/>
        <v>99.41446093049171</v>
      </c>
    </row>
    <row r="44" spans="1:7" ht="15.75">
      <c r="A44" s="34" t="s">
        <v>29</v>
      </c>
      <c r="B44" s="57" t="s">
        <v>49</v>
      </c>
      <c r="C44" s="15" t="s">
        <v>122</v>
      </c>
      <c r="D44" s="16">
        <f>D45+D46</f>
        <v>131540751.97</v>
      </c>
      <c r="E44" s="16">
        <f>E45+E46</f>
        <v>131450582.24000001</v>
      </c>
      <c r="F44" s="16">
        <f>F45+F46</f>
        <v>92157612</v>
      </c>
      <c r="G44" s="94">
        <f t="shared" si="0"/>
        <v>99.93145110648254</v>
      </c>
    </row>
    <row r="45" spans="1:7" ht="15.75">
      <c r="A45" s="34" t="s">
        <v>30</v>
      </c>
      <c r="B45" s="55" t="s">
        <v>36</v>
      </c>
      <c r="C45" s="5" t="s">
        <v>123</v>
      </c>
      <c r="D45" s="12">
        <f>'прил 4'!G404</f>
        <v>98056419.47</v>
      </c>
      <c r="E45" s="12">
        <f>'прил 4'!H404</f>
        <v>98039149.60000001</v>
      </c>
      <c r="F45" s="12">
        <f>'прил 4'!I404</f>
        <v>66954212</v>
      </c>
      <c r="G45" s="94">
        <f t="shared" si="0"/>
        <v>99.98238782316004</v>
      </c>
    </row>
    <row r="46" spans="1:7" ht="31.5">
      <c r="A46" s="34" t="s">
        <v>31</v>
      </c>
      <c r="B46" s="55" t="s">
        <v>50</v>
      </c>
      <c r="C46" s="5" t="s">
        <v>51</v>
      </c>
      <c r="D46" s="12">
        <f>'прил 4'!G436</f>
        <v>33484332.5</v>
      </c>
      <c r="E46" s="12">
        <f>'прил 4'!H436</f>
        <v>33411432.64</v>
      </c>
      <c r="F46" s="12">
        <f>'прил 4'!I436</f>
        <v>25203400</v>
      </c>
      <c r="G46" s="94">
        <f t="shared" si="0"/>
        <v>99.78228665600545</v>
      </c>
    </row>
    <row r="47" spans="1:7" ht="15.75">
      <c r="A47" s="34" t="s">
        <v>67</v>
      </c>
      <c r="B47" s="57" t="s">
        <v>986</v>
      </c>
      <c r="C47" s="15" t="s">
        <v>977</v>
      </c>
      <c r="D47" s="16">
        <f>D48</f>
        <v>120420</v>
      </c>
      <c r="E47" s="16">
        <f>E48</f>
        <v>120420</v>
      </c>
      <c r="F47" s="16">
        <f>F48</f>
        <v>0</v>
      </c>
      <c r="G47" s="94">
        <f t="shared" si="0"/>
        <v>100</v>
      </c>
    </row>
    <row r="48" spans="1:7" ht="31.5">
      <c r="A48" s="34" t="s">
        <v>39</v>
      </c>
      <c r="B48" s="55" t="s">
        <v>981</v>
      </c>
      <c r="C48" s="5" t="s">
        <v>978</v>
      </c>
      <c r="D48" s="12">
        <f>'прил 4'!G557</f>
        <v>120420</v>
      </c>
      <c r="E48" s="12">
        <f>'прил 4'!H557</f>
        <v>120420</v>
      </c>
      <c r="F48" s="12">
        <f>'прил 4'!I557</f>
        <v>0</v>
      </c>
      <c r="G48" s="94">
        <f t="shared" si="0"/>
        <v>100</v>
      </c>
    </row>
    <row r="49" spans="1:7" ht="15.75">
      <c r="A49" s="34" t="s">
        <v>57</v>
      </c>
      <c r="B49" s="57" t="s">
        <v>125</v>
      </c>
      <c r="C49" s="15" t="s">
        <v>126</v>
      </c>
      <c r="D49" s="16">
        <f>D50+D51+D52+D53</f>
        <v>41271339.35</v>
      </c>
      <c r="E49" s="16">
        <f>E50+E51+E52+E53</f>
        <v>38802413.300000004</v>
      </c>
      <c r="F49" s="16">
        <f>F50+F51+F52+F53</f>
        <v>45180926.83</v>
      </c>
      <c r="G49" s="94">
        <f t="shared" si="0"/>
        <v>94.017819414431</v>
      </c>
    </row>
    <row r="50" spans="1:7" ht="15.75">
      <c r="A50" s="34" t="s">
        <v>58</v>
      </c>
      <c r="B50" s="55" t="s">
        <v>127</v>
      </c>
      <c r="C50" s="5" t="s">
        <v>128</v>
      </c>
      <c r="D50" s="12">
        <f>'прил 4'!G189</f>
        <v>2207520.71</v>
      </c>
      <c r="E50" s="12">
        <f>'прил 4'!H189</f>
        <v>2207520.71</v>
      </c>
      <c r="F50" s="12">
        <f>'прил 4'!I189</f>
        <v>2341500</v>
      </c>
      <c r="G50" s="94">
        <f t="shared" si="0"/>
        <v>100</v>
      </c>
    </row>
    <row r="51" spans="1:7" ht="31.5">
      <c r="A51" s="34" t="s">
        <v>68</v>
      </c>
      <c r="B51" s="55" t="s">
        <v>37</v>
      </c>
      <c r="C51" s="5" t="s">
        <v>129</v>
      </c>
      <c r="D51" s="12">
        <f>'прил 4'!G357+'прил 4'!G195</f>
        <v>36891218.64</v>
      </c>
      <c r="E51" s="12">
        <f>'прил 4'!H357+'прил 4'!H195</f>
        <v>34731779.2</v>
      </c>
      <c r="F51" s="12">
        <f>'прил 4'!I357+'прил 4'!I195</f>
        <v>39973226.83</v>
      </c>
      <c r="G51" s="94">
        <f t="shared" si="0"/>
        <v>94.14646758874323</v>
      </c>
    </row>
    <row r="52" spans="1:7" ht="15.75">
      <c r="A52" s="34" t="s">
        <v>72</v>
      </c>
      <c r="B52" s="55" t="s">
        <v>71</v>
      </c>
      <c r="C52" s="5" t="s">
        <v>70</v>
      </c>
      <c r="D52" s="12">
        <f>'прил 4'!G369</f>
        <v>918700</v>
      </c>
      <c r="E52" s="12">
        <f>'прил 4'!H369</f>
        <v>721905.97</v>
      </c>
      <c r="F52" s="12">
        <f>'прил 4'!I369</f>
        <v>1760500</v>
      </c>
      <c r="G52" s="94">
        <f t="shared" si="0"/>
        <v>78.57907586807445</v>
      </c>
    </row>
    <row r="53" spans="1:7" ht="31.5">
      <c r="A53" s="34" t="s">
        <v>73</v>
      </c>
      <c r="B53" s="55" t="s">
        <v>131</v>
      </c>
      <c r="C53" s="5" t="s">
        <v>155</v>
      </c>
      <c r="D53" s="12">
        <f>'прил 4'!G209</f>
        <v>1253900</v>
      </c>
      <c r="E53" s="12">
        <f>'прил 4'!H209</f>
        <v>1141207.42</v>
      </c>
      <c r="F53" s="12">
        <f>'прил 4'!I209</f>
        <v>1105700</v>
      </c>
      <c r="G53" s="94">
        <f t="shared" si="0"/>
        <v>91.01263418135417</v>
      </c>
    </row>
    <row r="54" spans="1:7" ht="33.75" customHeight="1">
      <c r="A54" s="34" t="s">
        <v>74</v>
      </c>
      <c r="B54" s="57" t="s">
        <v>38</v>
      </c>
      <c r="C54" s="15" t="s">
        <v>42</v>
      </c>
      <c r="D54" s="16">
        <f>D55</f>
        <v>14442940.17</v>
      </c>
      <c r="E54" s="16">
        <f>E55</f>
        <v>14267206.020000001</v>
      </c>
      <c r="F54" s="16">
        <f>F55</f>
        <v>6586040</v>
      </c>
      <c r="G54" s="94">
        <f t="shared" si="0"/>
        <v>98.78325224690037</v>
      </c>
    </row>
    <row r="55" spans="1:7" ht="15.75">
      <c r="A55" s="34" t="s">
        <v>75</v>
      </c>
      <c r="B55" s="55" t="s">
        <v>69</v>
      </c>
      <c r="C55" s="5" t="s">
        <v>60</v>
      </c>
      <c r="D55" s="12">
        <f>'прил 4'!G376+'прил 4'!G453</f>
        <v>14442940.17</v>
      </c>
      <c r="E55" s="12">
        <f>'прил 4'!H376+'прил 4'!H453</f>
        <v>14267206.020000001</v>
      </c>
      <c r="F55" s="12">
        <f>'прил 4'!I376+'прил 4'!I453</f>
        <v>6586040</v>
      </c>
      <c r="G55" s="94">
        <f t="shared" si="0"/>
        <v>98.78325224690037</v>
      </c>
    </row>
    <row r="56" spans="1:7" ht="15.75">
      <c r="A56" s="34" t="s">
        <v>76</v>
      </c>
      <c r="B56" s="103" t="s">
        <v>78</v>
      </c>
      <c r="C56" s="103"/>
      <c r="D56" s="16">
        <f>D11+D20+D22+D25+D30+D38+D44+D49+D54+D35+D47</f>
        <v>1033310703.9500002</v>
      </c>
      <c r="E56" s="16">
        <f>E11+E20+E22+E25+E30+E38+E44+E49+E54+E35+E47</f>
        <v>1025734889.4999999</v>
      </c>
      <c r="F56" s="58" t="e">
        <f>F11+F20+F22+F25+F30+F38+F44+F49+F54+F35</f>
        <v>#REF!</v>
      </c>
      <c r="G56" s="94">
        <f t="shared" si="0"/>
        <v>99.26684061037591</v>
      </c>
    </row>
    <row r="57" spans="1:7" ht="69" customHeight="1">
      <c r="A57" s="34" t="s">
        <v>77</v>
      </c>
      <c r="B57" s="57" t="s">
        <v>266</v>
      </c>
      <c r="C57" s="15" t="s">
        <v>52</v>
      </c>
      <c r="D57" s="16">
        <f>D58+D59</f>
        <v>109644014.44</v>
      </c>
      <c r="E57" s="16">
        <f>E58+E59</f>
        <v>109604024.44</v>
      </c>
      <c r="F57" s="16">
        <f>F58+F59</f>
        <v>87740850</v>
      </c>
      <c r="G57" s="94">
        <f t="shared" si="0"/>
        <v>99.96352742080428</v>
      </c>
    </row>
    <row r="58" spans="1:7" ht="78" customHeight="1">
      <c r="A58" s="34" t="s">
        <v>181</v>
      </c>
      <c r="B58" s="55" t="s">
        <v>53</v>
      </c>
      <c r="C58" s="5" t="s">
        <v>54</v>
      </c>
      <c r="D58" s="12">
        <f>'прил 4'!G559</f>
        <v>43071700</v>
      </c>
      <c r="E58" s="12">
        <f>'прил 4'!H559</f>
        <v>43071700</v>
      </c>
      <c r="F58" s="12">
        <f>'прил 4'!I559</f>
        <v>37173000</v>
      </c>
      <c r="G58" s="94">
        <f t="shared" si="0"/>
        <v>100</v>
      </c>
    </row>
    <row r="59" spans="1:7" ht="31.5">
      <c r="A59" s="34" t="s">
        <v>182</v>
      </c>
      <c r="B59" s="55" t="s">
        <v>174</v>
      </c>
      <c r="C59" s="5" t="s">
        <v>173</v>
      </c>
      <c r="D59" s="12">
        <f>'прил 4'!G568</f>
        <v>66572314.44</v>
      </c>
      <c r="E59" s="12">
        <f>'прил 4'!H568</f>
        <v>66532324.44</v>
      </c>
      <c r="F59" s="12">
        <f>'прил 4'!I568</f>
        <v>50567850</v>
      </c>
      <c r="G59" s="94">
        <f t="shared" si="0"/>
        <v>99.93992998390338</v>
      </c>
    </row>
    <row r="60" spans="1:7" ht="15.75">
      <c r="A60" s="34" t="s">
        <v>183</v>
      </c>
      <c r="B60" s="57" t="s">
        <v>695</v>
      </c>
      <c r="C60" s="5"/>
      <c r="D60" s="16">
        <f>D56+D57</f>
        <v>1142954718.39</v>
      </c>
      <c r="E60" s="16">
        <f>E56+E57</f>
        <v>1135338913.9399998</v>
      </c>
      <c r="F60" s="16" t="e">
        <f>F56+F57</f>
        <v>#REF!</v>
      </c>
      <c r="G60" s="94">
        <f t="shared" si="0"/>
        <v>99.33367400060011</v>
      </c>
    </row>
    <row r="61" spans="1:7" ht="31.5">
      <c r="A61" s="34" t="s">
        <v>184</v>
      </c>
      <c r="B61" s="57" t="s">
        <v>694</v>
      </c>
      <c r="C61" s="15"/>
      <c r="D61" s="16">
        <f>'прил 4'!G588</f>
        <v>0</v>
      </c>
      <c r="E61" s="16">
        <f>'прил 4'!H588</f>
        <v>0</v>
      </c>
      <c r="F61" s="16">
        <f>'прил 4'!I588</f>
        <v>25300000</v>
      </c>
      <c r="G61" s="94"/>
    </row>
    <row r="62" spans="1:7" ht="15.75">
      <c r="A62" s="37" t="s">
        <v>185</v>
      </c>
      <c r="B62" s="57" t="s">
        <v>558</v>
      </c>
      <c r="C62" s="15"/>
      <c r="D62" s="16">
        <f>D60+D61</f>
        <v>1142954718.39</v>
      </c>
      <c r="E62" s="16">
        <f>E60+E61</f>
        <v>1135338913.9399998</v>
      </c>
      <c r="F62" s="16" t="e">
        <f>F60+F61</f>
        <v>#REF!</v>
      </c>
      <c r="G62" s="95">
        <f t="shared" si="0"/>
        <v>99.33367400060011</v>
      </c>
    </row>
  </sheetData>
  <sheetProtection/>
  <mergeCells count="6">
    <mergeCell ref="B56:C56"/>
    <mergeCell ref="A7:G7"/>
    <mergeCell ref="E2:G2"/>
    <mergeCell ref="E3:G3"/>
    <mergeCell ref="E4:G4"/>
    <mergeCell ref="E5:G5"/>
  </mergeCells>
  <printOptions/>
  <pageMargins left="1.1811023622047245" right="0.3937007874015748" top="0.7874015748031497" bottom="0.7874015748031497" header="0.3937007874015748" footer="0.3937007874015748"/>
  <pageSetup firstPageNumber="103" useFirstPageNumber="1" fitToHeight="3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1"/>
  <sheetViews>
    <sheetView zoomScale="77" zoomScaleNormal="77" zoomScaleSheetLayoutView="75" workbookViewId="0" topLeftCell="A1">
      <selection activeCell="M12" sqref="M12"/>
    </sheetView>
  </sheetViews>
  <sheetFormatPr defaultColWidth="9.00390625" defaultRowHeight="12.75"/>
  <cols>
    <col min="1" max="1" width="7.875" style="7" customWidth="1"/>
    <col min="2" max="2" width="59.375" style="8" customWidth="1"/>
    <col min="3" max="3" width="8.625" style="9" customWidth="1"/>
    <col min="4" max="4" width="8.875" style="9" customWidth="1"/>
    <col min="5" max="5" width="15.75390625" style="9" customWidth="1"/>
    <col min="6" max="6" width="8.625" style="9" customWidth="1"/>
    <col min="7" max="8" width="24.75390625" style="10" customWidth="1"/>
    <col min="9" max="9" width="17.25390625" style="10" hidden="1" customWidth="1"/>
    <col min="10" max="10" width="19.375" style="1" customWidth="1"/>
    <col min="11" max="11" width="14.375" style="1" bestFit="1" customWidth="1"/>
    <col min="12" max="12" width="13.375" style="1" customWidth="1"/>
    <col min="13" max="13" width="19.625" style="1" customWidth="1"/>
    <col min="14" max="16384" width="9.125" style="1" customWidth="1"/>
  </cols>
  <sheetData>
    <row r="1" spans="8:10" ht="15.75">
      <c r="H1" s="106" t="s">
        <v>1199</v>
      </c>
      <c r="I1" s="106"/>
      <c r="J1" s="106"/>
    </row>
    <row r="2" spans="8:10" ht="15.75">
      <c r="H2" s="106" t="s">
        <v>1198</v>
      </c>
      <c r="I2" s="106"/>
      <c r="J2" s="106"/>
    </row>
    <row r="3" spans="8:10" ht="15.75">
      <c r="H3" s="106" t="s">
        <v>1197</v>
      </c>
      <c r="I3" s="106"/>
      <c r="J3" s="106"/>
    </row>
    <row r="4" spans="8:10" ht="15.75">
      <c r="H4" s="106" t="s">
        <v>1203</v>
      </c>
      <c r="I4" s="106"/>
      <c r="J4" s="106"/>
    </row>
    <row r="5" ht="11.25" customHeight="1"/>
    <row r="6" spans="1:10" ht="15.75">
      <c r="A6" s="107" t="s">
        <v>559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5.75">
      <c r="A7" s="107" t="s">
        <v>1187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8:10" ht="15.75">
      <c r="H8" s="1"/>
      <c r="I8" s="65" t="s">
        <v>274</v>
      </c>
      <c r="J8" s="65" t="s">
        <v>121</v>
      </c>
    </row>
    <row r="9" spans="1:10" ht="47.25">
      <c r="A9" s="11" t="s">
        <v>135</v>
      </c>
      <c r="B9" s="11" t="s">
        <v>86</v>
      </c>
      <c r="C9" s="5" t="s">
        <v>87</v>
      </c>
      <c r="D9" s="5" t="s">
        <v>88</v>
      </c>
      <c r="E9" s="5" t="s">
        <v>32</v>
      </c>
      <c r="F9" s="5" t="s">
        <v>33</v>
      </c>
      <c r="G9" s="12" t="s">
        <v>1194</v>
      </c>
      <c r="H9" s="12" t="s">
        <v>1185</v>
      </c>
      <c r="I9" s="12" t="s">
        <v>899</v>
      </c>
      <c r="J9" s="101" t="s">
        <v>1193</v>
      </c>
    </row>
    <row r="10" spans="1:10" ht="15.75">
      <c r="A10" s="13" t="s">
        <v>138</v>
      </c>
      <c r="B10" s="5" t="s">
        <v>139</v>
      </c>
      <c r="C10" s="13" t="s">
        <v>140</v>
      </c>
      <c r="D10" s="5" t="s">
        <v>141</v>
      </c>
      <c r="E10" s="13" t="s">
        <v>142</v>
      </c>
      <c r="F10" s="5" t="s">
        <v>143</v>
      </c>
      <c r="G10" s="13" t="s">
        <v>144</v>
      </c>
      <c r="H10" s="5" t="s">
        <v>148</v>
      </c>
      <c r="I10" s="13" t="s">
        <v>149</v>
      </c>
      <c r="J10" s="92"/>
    </row>
    <row r="11" spans="1:10" ht="31.5">
      <c r="A11" s="5" t="s">
        <v>138</v>
      </c>
      <c r="B11" s="18" t="s">
        <v>578</v>
      </c>
      <c r="C11" s="15" t="s">
        <v>163</v>
      </c>
      <c r="D11" s="5"/>
      <c r="E11" s="5"/>
      <c r="F11" s="5"/>
      <c r="G11" s="16">
        <f>G12+G97+G119+G188+G151+G173</f>
        <v>130397581.33999997</v>
      </c>
      <c r="H11" s="16">
        <f>H12+H97+H119+H188+H151+H173</f>
        <v>127707493.75</v>
      </c>
      <c r="I11" s="16" t="e">
        <f>I12+I97+I119+I188+I151+I173</f>
        <v>#REF!</v>
      </c>
      <c r="J11" s="94">
        <f>H11/G11*100</f>
        <v>97.93701112984158</v>
      </c>
    </row>
    <row r="12" spans="1:10" ht="15.75">
      <c r="A12" s="5" t="s">
        <v>139</v>
      </c>
      <c r="B12" s="6" t="s">
        <v>90</v>
      </c>
      <c r="C12" s="5" t="s">
        <v>163</v>
      </c>
      <c r="D12" s="5" t="s">
        <v>146</v>
      </c>
      <c r="E12" s="5" t="s">
        <v>89</v>
      </c>
      <c r="F12" s="5" t="s">
        <v>89</v>
      </c>
      <c r="G12" s="12">
        <f>G13+G19+G30+G41+G47+G36</f>
        <v>52585857.989999995</v>
      </c>
      <c r="H12" s="12">
        <f>H13+H19+H30+H41+H47+H36</f>
        <v>51684133.74</v>
      </c>
      <c r="I12" s="12">
        <f>I13+I19+I30+I41+I47</f>
        <v>38512073</v>
      </c>
      <c r="J12" s="94">
        <f aca="true" t="shared" si="0" ref="J12:J75">H12/G12*100</f>
        <v>98.28523431114984</v>
      </c>
    </row>
    <row r="13" spans="1:12" ht="33" customHeight="1">
      <c r="A13" s="5" t="s">
        <v>140</v>
      </c>
      <c r="B13" s="6" t="s">
        <v>668</v>
      </c>
      <c r="C13" s="5" t="s">
        <v>163</v>
      </c>
      <c r="D13" s="5" t="s">
        <v>147</v>
      </c>
      <c r="E13" s="5" t="s">
        <v>89</v>
      </c>
      <c r="F13" s="5" t="s">
        <v>89</v>
      </c>
      <c r="G13" s="12">
        <f aca="true" t="shared" si="1" ref="G13:I14">G14</f>
        <v>2132722</v>
      </c>
      <c r="H13" s="12">
        <f t="shared" si="1"/>
        <v>2122300.12</v>
      </c>
      <c r="I13" s="12">
        <f t="shared" si="1"/>
        <v>1897379</v>
      </c>
      <c r="J13" s="94">
        <f t="shared" si="0"/>
        <v>99.51133434174731</v>
      </c>
      <c r="L13" s="49"/>
    </row>
    <row r="14" spans="1:10" ht="15.75">
      <c r="A14" s="5" t="s">
        <v>141</v>
      </c>
      <c r="B14" s="6" t="s">
        <v>805</v>
      </c>
      <c r="C14" s="5" t="s">
        <v>163</v>
      </c>
      <c r="D14" s="5" t="s">
        <v>147</v>
      </c>
      <c r="E14" s="5" t="s">
        <v>682</v>
      </c>
      <c r="F14" s="5"/>
      <c r="G14" s="12">
        <f t="shared" si="1"/>
        <v>2132722</v>
      </c>
      <c r="H14" s="12">
        <f t="shared" si="1"/>
        <v>2122300.12</v>
      </c>
      <c r="I14" s="12">
        <f t="shared" si="1"/>
        <v>1897379</v>
      </c>
      <c r="J14" s="94">
        <f t="shared" si="0"/>
        <v>99.51133434174731</v>
      </c>
    </row>
    <row r="15" spans="1:10" ht="15.75">
      <c r="A15" s="5" t="s">
        <v>142</v>
      </c>
      <c r="B15" s="6" t="s">
        <v>803</v>
      </c>
      <c r="C15" s="5" t="s">
        <v>163</v>
      </c>
      <c r="D15" s="5" t="s">
        <v>147</v>
      </c>
      <c r="E15" s="5" t="s">
        <v>584</v>
      </c>
      <c r="F15" s="5" t="s">
        <v>89</v>
      </c>
      <c r="G15" s="12">
        <f aca="true" t="shared" si="2" ref="G15:I17">G16</f>
        <v>2132722</v>
      </c>
      <c r="H15" s="12">
        <f t="shared" si="2"/>
        <v>2122300.12</v>
      </c>
      <c r="I15" s="12">
        <f t="shared" si="2"/>
        <v>1897379</v>
      </c>
      <c r="J15" s="94">
        <f t="shared" si="0"/>
        <v>99.51133434174731</v>
      </c>
    </row>
    <row r="16" spans="1:10" ht="70.5" customHeight="1">
      <c r="A16" s="5" t="s">
        <v>143</v>
      </c>
      <c r="B16" s="6" t="s">
        <v>670</v>
      </c>
      <c r="C16" s="5" t="s">
        <v>163</v>
      </c>
      <c r="D16" s="5" t="s">
        <v>147</v>
      </c>
      <c r="E16" s="5" t="s">
        <v>585</v>
      </c>
      <c r="F16" s="5" t="s">
        <v>89</v>
      </c>
      <c r="G16" s="12">
        <f t="shared" si="2"/>
        <v>2132722</v>
      </c>
      <c r="H16" s="12">
        <f t="shared" si="2"/>
        <v>2122300.12</v>
      </c>
      <c r="I16" s="12">
        <f t="shared" si="2"/>
        <v>1897379</v>
      </c>
      <c r="J16" s="94">
        <f t="shared" si="0"/>
        <v>99.51133434174731</v>
      </c>
    </row>
    <row r="17" spans="1:10" ht="71.25" customHeight="1">
      <c r="A17" s="5" t="s">
        <v>144</v>
      </c>
      <c r="B17" s="6" t="s">
        <v>91</v>
      </c>
      <c r="C17" s="5" t="s">
        <v>163</v>
      </c>
      <c r="D17" s="5" t="s">
        <v>147</v>
      </c>
      <c r="E17" s="5" t="s">
        <v>585</v>
      </c>
      <c r="F17" s="5" t="s">
        <v>92</v>
      </c>
      <c r="G17" s="12">
        <f t="shared" si="2"/>
        <v>2132722</v>
      </c>
      <c r="H17" s="12">
        <f t="shared" si="2"/>
        <v>2122300.12</v>
      </c>
      <c r="I17" s="12">
        <f t="shared" si="2"/>
        <v>1897379</v>
      </c>
      <c r="J17" s="94">
        <f t="shared" si="0"/>
        <v>99.51133434174731</v>
      </c>
    </row>
    <row r="18" spans="1:10" ht="31.5">
      <c r="A18" s="5" t="s">
        <v>148</v>
      </c>
      <c r="B18" s="6" t="s">
        <v>93</v>
      </c>
      <c r="C18" s="5" t="s">
        <v>163</v>
      </c>
      <c r="D18" s="5" t="s">
        <v>147</v>
      </c>
      <c r="E18" s="5" t="s">
        <v>585</v>
      </c>
      <c r="F18" s="5" t="s">
        <v>94</v>
      </c>
      <c r="G18" s="12">
        <v>2132722</v>
      </c>
      <c r="H18" s="12">
        <v>2122300.12</v>
      </c>
      <c r="I18" s="12">
        <v>1897379</v>
      </c>
      <c r="J18" s="94">
        <f t="shared" si="0"/>
        <v>99.51133434174731</v>
      </c>
    </row>
    <row r="19" spans="1:10" ht="54.75" customHeight="1">
      <c r="A19" s="5" t="s">
        <v>149</v>
      </c>
      <c r="B19" s="6" t="s">
        <v>83</v>
      </c>
      <c r="C19" s="5" t="s">
        <v>163</v>
      </c>
      <c r="D19" s="5" t="s">
        <v>124</v>
      </c>
      <c r="E19" s="5" t="s">
        <v>89</v>
      </c>
      <c r="F19" s="5" t="s">
        <v>89</v>
      </c>
      <c r="G19" s="12">
        <f aca="true" t="shared" si="3" ref="G19:I21">G20</f>
        <v>33219837.659999996</v>
      </c>
      <c r="H19" s="12">
        <f t="shared" si="3"/>
        <v>32854292.290000003</v>
      </c>
      <c r="I19" s="12">
        <f t="shared" si="3"/>
        <v>25412877</v>
      </c>
      <c r="J19" s="94">
        <f t="shared" si="0"/>
        <v>98.89961722949614</v>
      </c>
    </row>
    <row r="20" spans="1:10" ht="15.75">
      <c r="A20" s="5" t="s">
        <v>151</v>
      </c>
      <c r="B20" s="6" t="s">
        <v>805</v>
      </c>
      <c r="C20" s="5" t="s">
        <v>163</v>
      </c>
      <c r="D20" s="5" t="s">
        <v>124</v>
      </c>
      <c r="E20" s="5" t="s">
        <v>682</v>
      </c>
      <c r="F20" s="5"/>
      <c r="G20" s="12">
        <f t="shared" si="3"/>
        <v>33219837.659999996</v>
      </c>
      <c r="H20" s="12">
        <f t="shared" si="3"/>
        <v>32854292.290000003</v>
      </c>
      <c r="I20" s="12">
        <f t="shared" si="3"/>
        <v>25412877</v>
      </c>
      <c r="J20" s="94">
        <f t="shared" si="0"/>
        <v>98.89961722949614</v>
      </c>
    </row>
    <row r="21" spans="1:10" ht="15.75">
      <c r="A21" s="5" t="s">
        <v>152</v>
      </c>
      <c r="B21" s="6" t="s">
        <v>803</v>
      </c>
      <c r="C21" s="5" t="s">
        <v>163</v>
      </c>
      <c r="D21" s="5" t="s">
        <v>124</v>
      </c>
      <c r="E21" s="5" t="s">
        <v>584</v>
      </c>
      <c r="F21" s="5" t="s">
        <v>89</v>
      </c>
      <c r="G21" s="12">
        <f t="shared" si="3"/>
        <v>33219837.659999996</v>
      </c>
      <c r="H21" s="12">
        <f t="shared" si="3"/>
        <v>32854292.290000003</v>
      </c>
      <c r="I21" s="12">
        <f t="shared" si="3"/>
        <v>25412877</v>
      </c>
      <c r="J21" s="94">
        <f t="shared" si="0"/>
        <v>98.89961722949614</v>
      </c>
    </row>
    <row r="22" spans="1:10" ht="66.75" customHeight="1">
      <c r="A22" s="5" t="s">
        <v>153</v>
      </c>
      <c r="B22" s="6" t="s">
        <v>670</v>
      </c>
      <c r="C22" s="5" t="s">
        <v>163</v>
      </c>
      <c r="D22" s="5" t="s">
        <v>124</v>
      </c>
      <c r="E22" s="5" t="s">
        <v>585</v>
      </c>
      <c r="F22" s="5" t="s">
        <v>89</v>
      </c>
      <c r="G22" s="12">
        <f>G23+G25+G27</f>
        <v>33219837.659999996</v>
      </c>
      <c r="H22" s="12">
        <f>H23+H25+H27</f>
        <v>32854292.290000003</v>
      </c>
      <c r="I22" s="12">
        <f>I23+I25+I27</f>
        <v>25412877</v>
      </c>
      <c r="J22" s="94">
        <f t="shared" si="0"/>
        <v>98.89961722949614</v>
      </c>
    </row>
    <row r="23" spans="1:10" ht="78.75">
      <c r="A23" s="5" t="s">
        <v>65</v>
      </c>
      <c r="B23" s="6" t="s">
        <v>91</v>
      </c>
      <c r="C23" s="5" t="s">
        <v>163</v>
      </c>
      <c r="D23" s="5" t="s">
        <v>124</v>
      </c>
      <c r="E23" s="5" t="s">
        <v>585</v>
      </c>
      <c r="F23" s="5" t="s">
        <v>92</v>
      </c>
      <c r="G23" s="12">
        <f>G24</f>
        <v>21586012</v>
      </c>
      <c r="H23" s="12">
        <f>H24</f>
        <v>21538759.7</v>
      </c>
      <c r="I23" s="12">
        <f>I24</f>
        <v>21353877</v>
      </c>
      <c r="J23" s="94">
        <f t="shared" si="0"/>
        <v>99.78109759227411</v>
      </c>
    </row>
    <row r="24" spans="1:10" ht="31.5">
      <c r="A24" s="5" t="s">
        <v>13</v>
      </c>
      <c r="B24" s="6" t="s">
        <v>93</v>
      </c>
      <c r="C24" s="5" t="s">
        <v>163</v>
      </c>
      <c r="D24" s="5" t="s">
        <v>124</v>
      </c>
      <c r="E24" s="5" t="s">
        <v>585</v>
      </c>
      <c r="F24" s="5" t="s">
        <v>94</v>
      </c>
      <c r="G24" s="12">
        <v>21586012</v>
      </c>
      <c r="H24" s="12">
        <v>21538759.7</v>
      </c>
      <c r="I24" s="12">
        <v>21353877</v>
      </c>
      <c r="J24" s="94">
        <f t="shared" si="0"/>
        <v>99.78109759227411</v>
      </c>
    </row>
    <row r="25" spans="1:10" ht="31.5">
      <c r="A25" s="5" t="s">
        <v>14</v>
      </c>
      <c r="B25" s="6" t="s">
        <v>268</v>
      </c>
      <c r="C25" s="5" t="s">
        <v>163</v>
      </c>
      <c r="D25" s="5" t="s">
        <v>124</v>
      </c>
      <c r="E25" s="5" t="s">
        <v>585</v>
      </c>
      <c r="F25" s="5" t="s">
        <v>95</v>
      </c>
      <c r="G25" s="12">
        <f>G26</f>
        <v>10984477.37</v>
      </c>
      <c r="H25" s="12">
        <f>H26</f>
        <v>10666484.9</v>
      </c>
      <c r="I25" s="12">
        <f>I26</f>
        <v>4059000</v>
      </c>
      <c r="J25" s="94">
        <f t="shared" si="0"/>
        <v>97.10507419434923</v>
      </c>
    </row>
    <row r="26" spans="1:10" ht="31.5">
      <c r="A26" s="5" t="s">
        <v>15</v>
      </c>
      <c r="B26" s="6" t="s">
        <v>96</v>
      </c>
      <c r="C26" s="5" t="s">
        <v>163</v>
      </c>
      <c r="D26" s="5" t="s">
        <v>124</v>
      </c>
      <c r="E26" s="5" t="s">
        <v>585</v>
      </c>
      <c r="F26" s="5" t="s">
        <v>97</v>
      </c>
      <c r="G26" s="12">
        <v>10984477.37</v>
      </c>
      <c r="H26" s="12">
        <v>10666484.9</v>
      </c>
      <c r="I26" s="12">
        <v>4059000</v>
      </c>
      <c r="J26" s="94">
        <f t="shared" si="0"/>
        <v>97.10507419434923</v>
      </c>
    </row>
    <row r="27" spans="1:10" ht="15.75">
      <c r="A27" s="5" t="s">
        <v>16</v>
      </c>
      <c r="B27" s="6" t="s">
        <v>100</v>
      </c>
      <c r="C27" s="5" t="s">
        <v>163</v>
      </c>
      <c r="D27" s="5" t="s">
        <v>124</v>
      </c>
      <c r="E27" s="5" t="s">
        <v>585</v>
      </c>
      <c r="F27" s="5" t="s">
        <v>101</v>
      </c>
      <c r="G27" s="12">
        <f>G29+G28</f>
        <v>649348.29</v>
      </c>
      <c r="H27" s="12">
        <f>H29+H28</f>
        <v>649047.69</v>
      </c>
      <c r="I27" s="12">
        <f>I29+I28</f>
        <v>0</v>
      </c>
      <c r="J27" s="94">
        <f t="shared" si="0"/>
        <v>99.95370743180057</v>
      </c>
    </row>
    <row r="28" spans="1:10" ht="15.75">
      <c r="A28" s="5" t="s">
        <v>17</v>
      </c>
      <c r="B28" s="6" t="s">
        <v>948</v>
      </c>
      <c r="C28" s="5" t="s">
        <v>163</v>
      </c>
      <c r="D28" s="5" t="s">
        <v>124</v>
      </c>
      <c r="E28" s="5" t="s">
        <v>585</v>
      </c>
      <c r="F28" s="5" t="s">
        <v>947</v>
      </c>
      <c r="G28" s="12">
        <v>237619.08</v>
      </c>
      <c r="H28" s="12">
        <v>237319.08</v>
      </c>
      <c r="I28" s="12">
        <v>0</v>
      </c>
      <c r="J28" s="94">
        <f t="shared" si="0"/>
        <v>99.87374751219474</v>
      </c>
    </row>
    <row r="29" spans="1:10" ht="15.75">
      <c r="A29" s="5" t="s">
        <v>18</v>
      </c>
      <c r="B29" s="6" t="s">
        <v>712</v>
      </c>
      <c r="C29" s="5" t="s">
        <v>163</v>
      </c>
      <c r="D29" s="5" t="s">
        <v>124</v>
      </c>
      <c r="E29" s="5" t="s">
        <v>585</v>
      </c>
      <c r="F29" s="5" t="s">
        <v>711</v>
      </c>
      <c r="G29" s="91">
        <v>411729.21</v>
      </c>
      <c r="H29" s="12">
        <v>411728.61</v>
      </c>
      <c r="I29" s="12">
        <v>0</v>
      </c>
      <c r="J29" s="94">
        <f t="shared" si="0"/>
        <v>99.999854273152</v>
      </c>
    </row>
    <row r="30" spans="1:10" ht="15.75">
      <c r="A30" s="5" t="s">
        <v>66</v>
      </c>
      <c r="B30" s="84" t="s">
        <v>674</v>
      </c>
      <c r="C30" s="5" t="s">
        <v>163</v>
      </c>
      <c r="D30" s="5" t="s">
        <v>673</v>
      </c>
      <c r="E30" s="5"/>
      <c r="F30" s="5"/>
      <c r="G30" s="12">
        <f aca="true" t="shared" si="4" ref="G30:I31">G31</f>
        <v>115625</v>
      </c>
      <c r="H30" s="12">
        <f t="shared" si="4"/>
        <v>0</v>
      </c>
      <c r="I30" s="12">
        <f t="shared" si="4"/>
        <v>3400</v>
      </c>
      <c r="J30" s="94">
        <f t="shared" si="0"/>
        <v>0</v>
      </c>
    </row>
    <row r="31" spans="1:10" ht="15.75">
      <c r="A31" s="5" t="s">
        <v>178</v>
      </c>
      <c r="B31" s="6" t="s">
        <v>805</v>
      </c>
      <c r="C31" s="5" t="s">
        <v>163</v>
      </c>
      <c r="D31" s="5" t="s">
        <v>673</v>
      </c>
      <c r="E31" s="5" t="s">
        <v>682</v>
      </c>
      <c r="F31" s="5"/>
      <c r="G31" s="12">
        <f t="shared" si="4"/>
        <v>115625</v>
      </c>
      <c r="H31" s="12">
        <f t="shared" si="4"/>
        <v>0</v>
      </c>
      <c r="I31" s="12">
        <f t="shared" si="4"/>
        <v>3400</v>
      </c>
      <c r="J31" s="94">
        <f t="shared" si="0"/>
        <v>0</v>
      </c>
    </row>
    <row r="32" spans="1:10" ht="15.75">
      <c r="A32" s="5" t="s">
        <v>19</v>
      </c>
      <c r="B32" s="6" t="s">
        <v>803</v>
      </c>
      <c r="C32" s="5" t="s">
        <v>163</v>
      </c>
      <c r="D32" s="5" t="s">
        <v>673</v>
      </c>
      <c r="E32" s="5" t="s">
        <v>584</v>
      </c>
      <c r="F32" s="5"/>
      <c r="G32" s="12">
        <f aca="true" t="shared" si="5" ref="G32:I34">G33</f>
        <v>115625</v>
      </c>
      <c r="H32" s="12">
        <f t="shared" si="5"/>
        <v>0</v>
      </c>
      <c r="I32" s="12">
        <f t="shared" si="5"/>
        <v>3400</v>
      </c>
      <c r="J32" s="94">
        <f t="shared" si="0"/>
        <v>0</v>
      </c>
    </row>
    <row r="33" spans="1:10" ht="83.25" customHeight="1">
      <c r="A33" s="5" t="s">
        <v>20</v>
      </c>
      <c r="B33" s="85" t="s">
        <v>820</v>
      </c>
      <c r="C33" s="5" t="s">
        <v>163</v>
      </c>
      <c r="D33" s="5" t="s">
        <v>673</v>
      </c>
      <c r="E33" s="5" t="s">
        <v>675</v>
      </c>
      <c r="F33" s="5"/>
      <c r="G33" s="12">
        <f t="shared" si="5"/>
        <v>115625</v>
      </c>
      <c r="H33" s="12">
        <f t="shared" si="5"/>
        <v>0</v>
      </c>
      <c r="I33" s="12">
        <f t="shared" si="5"/>
        <v>3400</v>
      </c>
      <c r="J33" s="94">
        <f t="shared" si="0"/>
        <v>0</v>
      </c>
    </row>
    <row r="34" spans="1:10" ht="31.5">
      <c r="A34" s="5" t="s">
        <v>21</v>
      </c>
      <c r="B34" s="6" t="s">
        <v>268</v>
      </c>
      <c r="C34" s="5" t="s">
        <v>163</v>
      </c>
      <c r="D34" s="5" t="s">
        <v>673</v>
      </c>
      <c r="E34" s="5" t="s">
        <v>675</v>
      </c>
      <c r="F34" s="5" t="s">
        <v>95</v>
      </c>
      <c r="G34" s="12">
        <f t="shared" si="5"/>
        <v>115625</v>
      </c>
      <c r="H34" s="12">
        <f t="shared" si="5"/>
        <v>0</v>
      </c>
      <c r="I34" s="12">
        <f t="shared" si="5"/>
        <v>3400</v>
      </c>
      <c r="J34" s="94">
        <f t="shared" si="0"/>
        <v>0</v>
      </c>
    </row>
    <row r="35" spans="1:10" ht="31.5">
      <c r="A35" s="5" t="s">
        <v>22</v>
      </c>
      <c r="B35" s="6" t="s">
        <v>96</v>
      </c>
      <c r="C35" s="5" t="s">
        <v>163</v>
      </c>
      <c r="D35" s="5" t="s">
        <v>673</v>
      </c>
      <c r="E35" s="5" t="s">
        <v>675</v>
      </c>
      <c r="F35" s="5" t="s">
        <v>97</v>
      </c>
      <c r="G35" s="12">
        <v>115625</v>
      </c>
      <c r="H35" s="12">
        <v>0</v>
      </c>
      <c r="I35" s="12">
        <v>3400</v>
      </c>
      <c r="J35" s="94">
        <f t="shared" si="0"/>
        <v>0</v>
      </c>
    </row>
    <row r="36" spans="1:10" ht="15.75">
      <c r="A36" s="5" t="s">
        <v>23</v>
      </c>
      <c r="B36" s="6" t="s">
        <v>1070</v>
      </c>
      <c r="C36" s="5" t="s">
        <v>163</v>
      </c>
      <c r="D36" s="5" t="s">
        <v>1065</v>
      </c>
      <c r="E36" s="5"/>
      <c r="F36" s="5"/>
      <c r="G36" s="12">
        <f>G37</f>
        <v>875982.65</v>
      </c>
      <c r="H36" s="12">
        <f>H37</f>
        <v>875982.65</v>
      </c>
      <c r="I36" s="12">
        <f>I37</f>
        <v>0</v>
      </c>
      <c r="J36" s="94">
        <f t="shared" si="0"/>
        <v>100</v>
      </c>
    </row>
    <row r="37" spans="1:10" ht="15.75">
      <c r="A37" s="5" t="s">
        <v>24</v>
      </c>
      <c r="B37" s="6" t="s">
        <v>803</v>
      </c>
      <c r="C37" s="5" t="s">
        <v>163</v>
      </c>
      <c r="D37" s="5" t="s">
        <v>1065</v>
      </c>
      <c r="E37" s="5" t="s">
        <v>584</v>
      </c>
      <c r="F37" s="5"/>
      <c r="G37" s="12">
        <f>G38</f>
        <v>875982.65</v>
      </c>
      <c r="H37" s="12">
        <f>H38</f>
        <v>875982.65</v>
      </c>
      <c r="I37" s="12">
        <f aca="true" t="shared" si="6" ref="H37:I39">I38</f>
        <v>0</v>
      </c>
      <c r="J37" s="94">
        <f t="shared" si="0"/>
        <v>100</v>
      </c>
    </row>
    <row r="38" spans="1:10" ht="15.75">
      <c r="A38" s="5" t="s">
        <v>25</v>
      </c>
      <c r="B38" s="6" t="s">
        <v>1066</v>
      </c>
      <c r="C38" s="5" t="s">
        <v>163</v>
      </c>
      <c r="D38" s="5" t="s">
        <v>1065</v>
      </c>
      <c r="E38" s="5" t="s">
        <v>1067</v>
      </c>
      <c r="F38" s="5"/>
      <c r="G38" s="12">
        <f>G39</f>
        <v>875982.65</v>
      </c>
      <c r="H38" s="12">
        <f t="shared" si="6"/>
        <v>875982.65</v>
      </c>
      <c r="I38" s="12">
        <f t="shared" si="6"/>
        <v>0</v>
      </c>
      <c r="J38" s="94">
        <f t="shared" si="0"/>
        <v>100</v>
      </c>
    </row>
    <row r="39" spans="1:10" ht="15.75">
      <c r="A39" s="5" t="s">
        <v>26</v>
      </c>
      <c r="B39" s="6" t="s">
        <v>100</v>
      </c>
      <c r="C39" s="5" t="s">
        <v>163</v>
      </c>
      <c r="D39" s="5" t="s">
        <v>1065</v>
      </c>
      <c r="E39" s="5" t="s">
        <v>1067</v>
      </c>
      <c r="F39" s="5" t="s">
        <v>101</v>
      </c>
      <c r="G39" s="12">
        <f>G40</f>
        <v>875982.65</v>
      </c>
      <c r="H39" s="12">
        <f t="shared" si="6"/>
        <v>875982.65</v>
      </c>
      <c r="I39" s="12">
        <f t="shared" si="6"/>
        <v>0</v>
      </c>
      <c r="J39" s="94">
        <f t="shared" si="0"/>
        <v>100</v>
      </c>
    </row>
    <row r="40" spans="1:10" ht="15.75">
      <c r="A40" s="5" t="s">
        <v>27</v>
      </c>
      <c r="B40" s="6" t="s">
        <v>1068</v>
      </c>
      <c r="C40" s="5" t="s">
        <v>163</v>
      </c>
      <c r="D40" s="5" t="s">
        <v>1065</v>
      </c>
      <c r="E40" s="5" t="s">
        <v>1067</v>
      </c>
      <c r="F40" s="5" t="s">
        <v>1069</v>
      </c>
      <c r="G40" s="12">
        <v>875982.65</v>
      </c>
      <c r="H40" s="12">
        <v>875982.65</v>
      </c>
      <c r="I40" s="12">
        <v>0</v>
      </c>
      <c r="J40" s="94">
        <f t="shared" si="0"/>
        <v>100</v>
      </c>
    </row>
    <row r="41" spans="1:10" ht="15.75">
      <c r="A41" s="5" t="s">
        <v>179</v>
      </c>
      <c r="B41" s="6" t="s">
        <v>669</v>
      </c>
      <c r="C41" s="5" t="s">
        <v>163</v>
      </c>
      <c r="D41" s="5" t="s">
        <v>47</v>
      </c>
      <c r="E41" s="5"/>
      <c r="F41" s="5"/>
      <c r="G41" s="12">
        <f aca="true" t="shared" si="7" ref="G41:I43">G42</f>
        <v>25013.43</v>
      </c>
      <c r="H41" s="12">
        <f t="shared" si="7"/>
        <v>0</v>
      </c>
      <c r="I41" s="12">
        <f t="shared" si="7"/>
        <v>700000</v>
      </c>
      <c r="J41" s="94">
        <f t="shared" si="0"/>
        <v>0</v>
      </c>
    </row>
    <row r="42" spans="1:10" ht="15.75">
      <c r="A42" s="5" t="s">
        <v>180</v>
      </c>
      <c r="B42" s="6" t="s">
        <v>805</v>
      </c>
      <c r="C42" s="5" t="s">
        <v>163</v>
      </c>
      <c r="D42" s="5" t="s">
        <v>47</v>
      </c>
      <c r="E42" s="5" t="s">
        <v>682</v>
      </c>
      <c r="F42" s="5"/>
      <c r="G42" s="12">
        <f t="shared" si="7"/>
        <v>25013.43</v>
      </c>
      <c r="H42" s="12">
        <f t="shared" si="7"/>
        <v>0</v>
      </c>
      <c r="I42" s="12">
        <f t="shared" si="7"/>
        <v>700000</v>
      </c>
      <c r="J42" s="94">
        <f t="shared" si="0"/>
        <v>0</v>
      </c>
    </row>
    <row r="43" spans="1:10" ht="15.75">
      <c r="A43" s="5" t="s">
        <v>28</v>
      </c>
      <c r="B43" s="6" t="s">
        <v>803</v>
      </c>
      <c r="C43" s="5" t="s">
        <v>163</v>
      </c>
      <c r="D43" s="5" t="s">
        <v>47</v>
      </c>
      <c r="E43" s="5" t="s">
        <v>584</v>
      </c>
      <c r="F43" s="5"/>
      <c r="G43" s="12">
        <f t="shared" si="7"/>
        <v>25013.43</v>
      </c>
      <c r="H43" s="12">
        <f t="shared" si="7"/>
        <v>0</v>
      </c>
      <c r="I43" s="12">
        <f t="shared" si="7"/>
        <v>700000</v>
      </c>
      <c r="J43" s="94">
        <f t="shared" si="0"/>
        <v>0</v>
      </c>
    </row>
    <row r="44" spans="1:10" ht="49.5" customHeight="1">
      <c r="A44" s="5" t="s">
        <v>29</v>
      </c>
      <c r="B44" s="6" t="s">
        <v>671</v>
      </c>
      <c r="C44" s="5" t="s">
        <v>163</v>
      </c>
      <c r="D44" s="5" t="s">
        <v>47</v>
      </c>
      <c r="E44" s="5" t="s">
        <v>586</v>
      </c>
      <c r="F44" s="5"/>
      <c r="G44" s="12">
        <f aca="true" t="shared" si="8" ref="G44:I45">G45</f>
        <v>25013.43</v>
      </c>
      <c r="H44" s="12">
        <f t="shared" si="8"/>
        <v>0</v>
      </c>
      <c r="I44" s="12">
        <f t="shared" si="8"/>
        <v>700000</v>
      </c>
      <c r="J44" s="94">
        <f t="shared" si="0"/>
        <v>0</v>
      </c>
    </row>
    <row r="45" spans="1:10" ht="15.75">
      <c r="A45" s="5" t="s">
        <v>30</v>
      </c>
      <c r="B45" s="6" t="s">
        <v>100</v>
      </c>
      <c r="C45" s="5" t="s">
        <v>163</v>
      </c>
      <c r="D45" s="5" t="s">
        <v>47</v>
      </c>
      <c r="E45" s="5" t="s">
        <v>586</v>
      </c>
      <c r="F45" s="5" t="s">
        <v>101</v>
      </c>
      <c r="G45" s="12">
        <f t="shared" si="8"/>
        <v>25013.43</v>
      </c>
      <c r="H45" s="12">
        <f t="shared" si="8"/>
        <v>0</v>
      </c>
      <c r="I45" s="12">
        <f t="shared" si="8"/>
        <v>700000</v>
      </c>
      <c r="J45" s="94">
        <f t="shared" si="0"/>
        <v>0</v>
      </c>
    </row>
    <row r="46" spans="1:10" ht="15.75">
      <c r="A46" s="5" t="s">
        <v>31</v>
      </c>
      <c r="B46" s="6" t="s">
        <v>281</v>
      </c>
      <c r="C46" s="5" t="s">
        <v>163</v>
      </c>
      <c r="D46" s="5" t="s">
        <v>47</v>
      </c>
      <c r="E46" s="5" t="s">
        <v>586</v>
      </c>
      <c r="F46" s="5" t="s">
        <v>280</v>
      </c>
      <c r="G46" s="12">
        <v>25013.43</v>
      </c>
      <c r="H46" s="12">
        <v>0</v>
      </c>
      <c r="I46" s="12">
        <v>700000</v>
      </c>
      <c r="J46" s="94">
        <f t="shared" si="0"/>
        <v>0</v>
      </c>
    </row>
    <row r="47" spans="1:10" ht="15.75">
      <c r="A47" s="5" t="s">
        <v>67</v>
      </c>
      <c r="B47" s="6" t="s">
        <v>62</v>
      </c>
      <c r="C47" s="5" t="s">
        <v>163</v>
      </c>
      <c r="D47" s="5" t="s">
        <v>48</v>
      </c>
      <c r="E47" s="5"/>
      <c r="F47" s="5"/>
      <c r="G47" s="12">
        <f>G60+G72+G48</f>
        <v>16216677.25</v>
      </c>
      <c r="H47" s="12">
        <f>H60+H72+H48</f>
        <v>15831558.68</v>
      </c>
      <c r="I47" s="12">
        <f>I60+I72+I48</f>
        <v>10498417</v>
      </c>
      <c r="J47" s="94">
        <f t="shared" si="0"/>
        <v>97.6251696690825</v>
      </c>
    </row>
    <row r="48" spans="1:10" ht="31.5">
      <c r="A48" s="5" t="s">
        <v>39</v>
      </c>
      <c r="B48" s="6" t="s">
        <v>787</v>
      </c>
      <c r="C48" s="5" t="s">
        <v>163</v>
      </c>
      <c r="D48" s="5" t="s">
        <v>48</v>
      </c>
      <c r="E48" s="5" t="s">
        <v>581</v>
      </c>
      <c r="F48" s="5"/>
      <c r="G48" s="12">
        <f>G49</f>
        <v>346400</v>
      </c>
      <c r="H48" s="12">
        <f>H49</f>
        <v>346400</v>
      </c>
      <c r="I48" s="12">
        <f>I49</f>
        <v>74900</v>
      </c>
      <c r="J48" s="94">
        <f t="shared" si="0"/>
        <v>100</v>
      </c>
    </row>
    <row r="49" spans="1:10" ht="31.5">
      <c r="A49" s="5" t="s">
        <v>57</v>
      </c>
      <c r="B49" s="6" t="s">
        <v>689</v>
      </c>
      <c r="C49" s="5" t="s">
        <v>163</v>
      </c>
      <c r="D49" s="5" t="s">
        <v>48</v>
      </c>
      <c r="E49" s="5" t="s">
        <v>599</v>
      </c>
      <c r="F49" s="5"/>
      <c r="G49" s="12">
        <f>G55+G50</f>
        <v>346400</v>
      </c>
      <c r="H49" s="12">
        <f>H55+H50</f>
        <v>346400</v>
      </c>
      <c r="I49" s="12">
        <f>I55+I50</f>
        <v>74900</v>
      </c>
      <c r="J49" s="94">
        <f t="shared" si="0"/>
        <v>100</v>
      </c>
    </row>
    <row r="50" spans="1:10" ht="114" customHeight="1">
      <c r="A50" s="5" t="s">
        <v>58</v>
      </c>
      <c r="B50" s="6" t="s">
        <v>1101</v>
      </c>
      <c r="C50" s="5" t="s">
        <v>163</v>
      </c>
      <c r="D50" s="5" t="s">
        <v>48</v>
      </c>
      <c r="E50" s="5" t="s">
        <v>813</v>
      </c>
      <c r="F50" s="5"/>
      <c r="G50" s="12">
        <f>G51+G53</f>
        <v>257100</v>
      </c>
      <c r="H50" s="12">
        <f>H51+H53</f>
        <v>257100</v>
      </c>
      <c r="I50" s="12">
        <f>I51+I53</f>
        <v>0</v>
      </c>
      <c r="J50" s="94">
        <f t="shared" si="0"/>
        <v>100</v>
      </c>
    </row>
    <row r="51" spans="1:10" ht="67.5" customHeight="1">
      <c r="A51" s="5" t="s">
        <v>68</v>
      </c>
      <c r="B51" s="6" t="s">
        <v>91</v>
      </c>
      <c r="C51" s="5" t="s">
        <v>163</v>
      </c>
      <c r="D51" s="5" t="s">
        <v>48</v>
      </c>
      <c r="E51" s="5" t="s">
        <v>813</v>
      </c>
      <c r="F51" s="5" t="s">
        <v>92</v>
      </c>
      <c r="G51" s="12">
        <f>G52</f>
        <v>248180</v>
      </c>
      <c r="H51" s="12">
        <f>H52</f>
        <v>248180</v>
      </c>
      <c r="I51" s="12">
        <f>I52</f>
        <v>0</v>
      </c>
      <c r="J51" s="94">
        <f t="shared" si="0"/>
        <v>100</v>
      </c>
    </row>
    <row r="52" spans="1:10" ht="35.25" customHeight="1">
      <c r="A52" s="5" t="s">
        <v>72</v>
      </c>
      <c r="B52" s="6" t="s">
        <v>93</v>
      </c>
      <c r="C52" s="5" t="s">
        <v>163</v>
      </c>
      <c r="D52" s="5" t="s">
        <v>48</v>
      </c>
      <c r="E52" s="5" t="s">
        <v>813</v>
      </c>
      <c r="F52" s="5" t="s">
        <v>94</v>
      </c>
      <c r="G52" s="12">
        <v>248180</v>
      </c>
      <c r="H52" s="12">
        <v>248180</v>
      </c>
      <c r="I52" s="12">
        <v>0</v>
      </c>
      <c r="J52" s="94">
        <f t="shared" si="0"/>
        <v>100</v>
      </c>
    </row>
    <row r="53" spans="1:10" ht="36" customHeight="1">
      <c r="A53" s="5" t="s">
        <v>73</v>
      </c>
      <c r="B53" s="6" t="s">
        <v>268</v>
      </c>
      <c r="C53" s="5" t="s">
        <v>163</v>
      </c>
      <c r="D53" s="5" t="s">
        <v>48</v>
      </c>
      <c r="E53" s="5" t="s">
        <v>813</v>
      </c>
      <c r="F53" s="5" t="s">
        <v>95</v>
      </c>
      <c r="G53" s="12">
        <f>G54</f>
        <v>8920</v>
      </c>
      <c r="H53" s="12">
        <f>H54</f>
        <v>8920</v>
      </c>
      <c r="I53" s="12">
        <f>I54</f>
        <v>0</v>
      </c>
      <c r="J53" s="94">
        <f t="shared" si="0"/>
        <v>100</v>
      </c>
    </row>
    <row r="54" spans="1:10" ht="33" customHeight="1">
      <c r="A54" s="5" t="s">
        <v>74</v>
      </c>
      <c r="B54" s="6" t="s">
        <v>96</v>
      </c>
      <c r="C54" s="5" t="s">
        <v>163</v>
      </c>
      <c r="D54" s="5" t="s">
        <v>48</v>
      </c>
      <c r="E54" s="5" t="s">
        <v>813</v>
      </c>
      <c r="F54" s="5" t="s">
        <v>97</v>
      </c>
      <c r="G54" s="12">
        <v>8920</v>
      </c>
      <c r="H54" s="12">
        <v>8920</v>
      </c>
      <c r="I54" s="12">
        <v>0</v>
      </c>
      <c r="J54" s="94">
        <f t="shared" si="0"/>
        <v>100</v>
      </c>
    </row>
    <row r="55" spans="1:10" ht="150" customHeight="1">
      <c r="A55" s="5" t="s">
        <v>75</v>
      </c>
      <c r="B55" s="81" t="s">
        <v>905</v>
      </c>
      <c r="C55" s="5" t="s">
        <v>163</v>
      </c>
      <c r="D55" s="5" t="s">
        <v>48</v>
      </c>
      <c r="E55" s="5" t="s">
        <v>904</v>
      </c>
      <c r="F55" s="5"/>
      <c r="G55" s="12">
        <f>G56+G58</f>
        <v>89300</v>
      </c>
      <c r="H55" s="12">
        <f>H56+H58</f>
        <v>89300</v>
      </c>
      <c r="I55" s="12">
        <f>I56+I58</f>
        <v>74900</v>
      </c>
      <c r="J55" s="94">
        <f t="shared" si="0"/>
        <v>100</v>
      </c>
    </row>
    <row r="56" spans="1:10" ht="78.75">
      <c r="A56" s="5" t="s">
        <v>76</v>
      </c>
      <c r="B56" s="6" t="s">
        <v>91</v>
      </c>
      <c r="C56" s="5" t="s">
        <v>163</v>
      </c>
      <c r="D56" s="5" t="s">
        <v>48</v>
      </c>
      <c r="E56" s="5" t="s">
        <v>904</v>
      </c>
      <c r="F56" s="5" t="s">
        <v>92</v>
      </c>
      <c r="G56" s="12">
        <f>G57</f>
        <v>86900</v>
      </c>
      <c r="H56" s="12">
        <f>H57</f>
        <v>86900</v>
      </c>
      <c r="I56" s="12">
        <f>I57</f>
        <v>72500</v>
      </c>
      <c r="J56" s="94">
        <f t="shared" si="0"/>
        <v>100</v>
      </c>
    </row>
    <row r="57" spans="1:10" ht="31.5">
      <c r="A57" s="5" t="s">
        <v>77</v>
      </c>
      <c r="B57" s="6" t="s">
        <v>93</v>
      </c>
      <c r="C57" s="5" t="s">
        <v>163</v>
      </c>
      <c r="D57" s="5" t="s">
        <v>48</v>
      </c>
      <c r="E57" s="5" t="s">
        <v>904</v>
      </c>
      <c r="F57" s="5" t="s">
        <v>94</v>
      </c>
      <c r="G57" s="12">
        <v>86900</v>
      </c>
      <c r="H57" s="12">
        <v>86900</v>
      </c>
      <c r="I57" s="12">
        <v>72500</v>
      </c>
      <c r="J57" s="94">
        <f t="shared" si="0"/>
        <v>100</v>
      </c>
    </row>
    <row r="58" spans="1:10" ht="31.5">
      <c r="A58" s="5" t="s">
        <v>181</v>
      </c>
      <c r="B58" s="6" t="s">
        <v>268</v>
      </c>
      <c r="C58" s="5" t="s">
        <v>163</v>
      </c>
      <c r="D58" s="5" t="s">
        <v>48</v>
      </c>
      <c r="E58" s="5" t="s">
        <v>904</v>
      </c>
      <c r="F58" s="5" t="s">
        <v>95</v>
      </c>
      <c r="G58" s="12">
        <f>G59</f>
        <v>2400</v>
      </c>
      <c r="H58" s="12">
        <f>H59</f>
        <v>2400</v>
      </c>
      <c r="I58" s="12">
        <f>I59</f>
        <v>2400</v>
      </c>
      <c r="J58" s="94">
        <f t="shared" si="0"/>
        <v>100</v>
      </c>
    </row>
    <row r="59" spans="1:10" ht="31.5">
      <c r="A59" s="5" t="s">
        <v>182</v>
      </c>
      <c r="B59" s="6" t="s">
        <v>96</v>
      </c>
      <c r="C59" s="5" t="s">
        <v>163</v>
      </c>
      <c r="D59" s="5" t="s">
        <v>48</v>
      </c>
      <c r="E59" s="5" t="s">
        <v>904</v>
      </c>
      <c r="F59" s="5" t="s">
        <v>97</v>
      </c>
      <c r="G59" s="12">
        <v>2400</v>
      </c>
      <c r="H59" s="12">
        <v>2400</v>
      </c>
      <c r="I59" s="12">
        <v>2400</v>
      </c>
      <c r="J59" s="94">
        <f t="shared" si="0"/>
        <v>100</v>
      </c>
    </row>
    <row r="60" spans="1:10" ht="31.5">
      <c r="A60" s="5" t="s">
        <v>183</v>
      </c>
      <c r="B60" s="6" t="s">
        <v>822</v>
      </c>
      <c r="C60" s="5" t="s">
        <v>163</v>
      </c>
      <c r="D60" s="5" t="s">
        <v>48</v>
      </c>
      <c r="E60" s="5" t="s">
        <v>603</v>
      </c>
      <c r="F60" s="5"/>
      <c r="G60" s="12">
        <f>G61</f>
        <v>1134934</v>
      </c>
      <c r="H60" s="12">
        <f>H61</f>
        <v>1079632.29</v>
      </c>
      <c r="I60" s="12">
        <f>I61</f>
        <v>987289</v>
      </c>
      <c r="J60" s="94">
        <f t="shared" si="0"/>
        <v>95.12731929786226</v>
      </c>
    </row>
    <row r="61" spans="1:10" ht="31.5">
      <c r="A61" s="5" t="s">
        <v>184</v>
      </c>
      <c r="B61" s="6" t="s">
        <v>3</v>
      </c>
      <c r="C61" s="5" t="s">
        <v>163</v>
      </c>
      <c r="D61" s="5" t="s">
        <v>48</v>
      </c>
      <c r="E61" s="5" t="s">
        <v>604</v>
      </c>
      <c r="F61" s="5"/>
      <c r="G61" s="12">
        <f>G62+G67</f>
        <v>1134934</v>
      </c>
      <c r="H61" s="12">
        <f>H62+H67</f>
        <v>1079632.29</v>
      </c>
      <c r="I61" s="12">
        <f>I62+I67</f>
        <v>987289</v>
      </c>
      <c r="J61" s="94">
        <f t="shared" si="0"/>
        <v>95.12731929786226</v>
      </c>
    </row>
    <row r="62" spans="1:10" ht="78.75">
      <c r="A62" s="5" t="s">
        <v>185</v>
      </c>
      <c r="B62" s="6" t="s">
        <v>862</v>
      </c>
      <c r="C62" s="5" t="s">
        <v>163</v>
      </c>
      <c r="D62" s="5" t="s">
        <v>48</v>
      </c>
      <c r="E62" s="5" t="s">
        <v>605</v>
      </c>
      <c r="F62" s="5"/>
      <c r="G62" s="12">
        <f>G63+G65</f>
        <v>1038414</v>
      </c>
      <c r="H62" s="12">
        <f>H63+H65</f>
        <v>983112.29</v>
      </c>
      <c r="I62" s="12">
        <f>I63+I65</f>
        <v>901089</v>
      </c>
      <c r="J62" s="94">
        <f t="shared" si="0"/>
        <v>94.6744063543057</v>
      </c>
    </row>
    <row r="63" spans="1:10" ht="78.75">
      <c r="A63" s="5" t="s">
        <v>186</v>
      </c>
      <c r="B63" s="6" t="s">
        <v>91</v>
      </c>
      <c r="C63" s="5" t="s">
        <v>163</v>
      </c>
      <c r="D63" s="5" t="s">
        <v>48</v>
      </c>
      <c r="E63" s="5" t="s">
        <v>605</v>
      </c>
      <c r="F63" s="5" t="s">
        <v>92</v>
      </c>
      <c r="G63" s="12">
        <f>G64</f>
        <v>914414</v>
      </c>
      <c r="H63" s="12">
        <f>H64</f>
        <v>859112.29</v>
      </c>
      <c r="I63" s="12">
        <f>I64</f>
        <v>822089</v>
      </c>
      <c r="J63" s="94">
        <f t="shared" si="0"/>
        <v>93.95222404731336</v>
      </c>
    </row>
    <row r="64" spans="1:10" ht="15.75">
      <c r="A64" s="5" t="s">
        <v>187</v>
      </c>
      <c r="B64" s="6" t="s">
        <v>168</v>
      </c>
      <c r="C64" s="5" t="s">
        <v>163</v>
      </c>
      <c r="D64" s="5" t="s">
        <v>48</v>
      </c>
      <c r="E64" s="5" t="s">
        <v>605</v>
      </c>
      <c r="F64" s="5" t="s">
        <v>171</v>
      </c>
      <c r="G64" s="12">
        <v>914414</v>
      </c>
      <c r="H64" s="12">
        <v>859112.29</v>
      </c>
      <c r="I64" s="12">
        <v>822089</v>
      </c>
      <c r="J64" s="94">
        <f t="shared" si="0"/>
        <v>93.95222404731336</v>
      </c>
    </row>
    <row r="65" spans="1:10" ht="31.5">
      <c r="A65" s="5" t="s">
        <v>188</v>
      </c>
      <c r="B65" s="6" t="s">
        <v>268</v>
      </c>
      <c r="C65" s="5" t="s">
        <v>163</v>
      </c>
      <c r="D65" s="5" t="s">
        <v>48</v>
      </c>
      <c r="E65" s="5" t="s">
        <v>605</v>
      </c>
      <c r="F65" s="5" t="s">
        <v>95</v>
      </c>
      <c r="G65" s="12">
        <f>G66</f>
        <v>124000</v>
      </c>
      <c r="H65" s="12">
        <f>H66</f>
        <v>124000</v>
      </c>
      <c r="I65" s="12">
        <f>I66</f>
        <v>79000</v>
      </c>
      <c r="J65" s="94">
        <f t="shared" si="0"/>
        <v>100</v>
      </c>
    </row>
    <row r="66" spans="1:10" ht="31.5">
      <c r="A66" s="5" t="s">
        <v>189</v>
      </c>
      <c r="B66" s="6" t="s">
        <v>96</v>
      </c>
      <c r="C66" s="5" t="s">
        <v>163</v>
      </c>
      <c r="D66" s="5" t="s">
        <v>48</v>
      </c>
      <c r="E66" s="5" t="s">
        <v>605</v>
      </c>
      <c r="F66" s="5" t="s">
        <v>97</v>
      </c>
      <c r="G66" s="12">
        <v>124000</v>
      </c>
      <c r="H66" s="12">
        <v>124000</v>
      </c>
      <c r="I66" s="12">
        <v>79000</v>
      </c>
      <c r="J66" s="94">
        <f t="shared" si="0"/>
        <v>100</v>
      </c>
    </row>
    <row r="67" spans="1:10" ht="78.75">
      <c r="A67" s="5" t="s">
        <v>190</v>
      </c>
      <c r="B67" s="6" t="s">
        <v>823</v>
      </c>
      <c r="C67" s="5" t="s">
        <v>163</v>
      </c>
      <c r="D67" s="5" t="s">
        <v>48</v>
      </c>
      <c r="E67" s="5" t="s">
        <v>606</v>
      </c>
      <c r="F67" s="5"/>
      <c r="G67" s="12">
        <f>G68+G70</f>
        <v>96520</v>
      </c>
      <c r="H67" s="12">
        <f>H68+H70</f>
        <v>96520</v>
      </c>
      <c r="I67" s="12">
        <f>I68+I70</f>
        <v>86200</v>
      </c>
      <c r="J67" s="94">
        <f t="shared" si="0"/>
        <v>100</v>
      </c>
    </row>
    <row r="68" spans="1:10" ht="78.75">
      <c r="A68" s="5" t="s">
        <v>191</v>
      </c>
      <c r="B68" s="6" t="s">
        <v>91</v>
      </c>
      <c r="C68" s="5" t="s">
        <v>163</v>
      </c>
      <c r="D68" s="5" t="s">
        <v>48</v>
      </c>
      <c r="E68" s="5" t="s">
        <v>606</v>
      </c>
      <c r="F68" s="5" t="s">
        <v>92</v>
      </c>
      <c r="G68" s="12">
        <f>G69</f>
        <v>79061</v>
      </c>
      <c r="H68" s="12">
        <f>H69</f>
        <v>79061</v>
      </c>
      <c r="I68" s="12">
        <f>I69</f>
        <v>68741</v>
      </c>
      <c r="J68" s="94">
        <f t="shared" si="0"/>
        <v>100</v>
      </c>
    </row>
    <row r="69" spans="1:10" ht="15.75">
      <c r="A69" s="5" t="s">
        <v>192</v>
      </c>
      <c r="B69" s="6" t="s">
        <v>168</v>
      </c>
      <c r="C69" s="5" t="s">
        <v>163</v>
      </c>
      <c r="D69" s="5" t="s">
        <v>48</v>
      </c>
      <c r="E69" s="5" t="s">
        <v>606</v>
      </c>
      <c r="F69" s="5" t="s">
        <v>171</v>
      </c>
      <c r="G69" s="12">
        <v>79061</v>
      </c>
      <c r="H69" s="12">
        <v>79061</v>
      </c>
      <c r="I69" s="12">
        <v>68741</v>
      </c>
      <c r="J69" s="94">
        <f t="shared" si="0"/>
        <v>100</v>
      </c>
    </row>
    <row r="70" spans="1:10" ht="31.5">
      <c r="A70" s="5" t="s">
        <v>193</v>
      </c>
      <c r="B70" s="6" t="s">
        <v>268</v>
      </c>
      <c r="C70" s="5" t="s">
        <v>163</v>
      </c>
      <c r="D70" s="5" t="s">
        <v>48</v>
      </c>
      <c r="E70" s="5" t="s">
        <v>606</v>
      </c>
      <c r="F70" s="5" t="s">
        <v>95</v>
      </c>
      <c r="G70" s="12">
        <f>G71</f>
        <v>17459</v>
      </c>
      <c r="H70" s="12">
        <f>H71</f>
        <v>17459</v>
      </c>
      <c r="I70" s="12">
        <f>I71</f>
        <v>17459</v>
      </c>
      <c r="J70" s="94">
        <f t="shared" si="0"/>
        <v>100</v>
      </c>
    </row>
    <row r="71" spans="1:10" ht="31.5">
      <c r="A71" s="5" t="s">
        <v>194</v>
      </c>
      <c r="B71" s="6" t="s">
        <v>96</v>
      </c>
      <c r="C71" s="5" t="s">
        <v>163</v>
      </c>
      <c r="D71" s="5" t="s">
        <v>48</v>
      </c>
      <c r="E71" s="5" t="s">
        <v>606</v>
      </c>
      <c r="F71" s="5" t="s">
        <v>97</v>
      </c>
      <c r="G71" s="12">
        <v>17459</v>
      </c>
      <c r="H71" s="12">
        <v>17459</v>
      </c>
      <c r="I71" s="12">
        <v>17459</v>
      </c>
      <c r="J71" s="94">
        <f t="shared" si="0"/>
        <v>100</v>
      </c>
    </row>
    <row r="72" spans="1:10" ht="15.75">
      <c r="A72" s="5" t="s">
        <v>195</v>
      </c>
      <c r="B72" s="6" t="s">
        <v>805</v>
      </c>
      <c r="C72" s="5" t="s">
        <v>163</v>
      </c>
      <c r="D72" s="5" t="s">
        <v>48</v>
      </c>
      <c r="E72" s="5" t="s">
        <v>682</v>
      </c>
      <c r="F72" s="5"/>
      <c r="G72" s="12">
        <f>G73</f>
        <v>14735343.25</v>
      </c>
      <c r="H72" s="12">
        <f>H73</f>
        <v>14405526.389999999</v>
      </c>
      <c r="I72" s="12">
        <f>I73</f>
        <v>9436228</v>
      </c>
      <c r="J72" s="94">
        <f t="shared" si="0"/>
        <v>97.76172937131953</v>
      </c>
    </row>
    <row r="73" spans="1:10" ht="15.75">
      <c r="A73" s="5" t="s">
        <v>196</v>
      </c>
      <c r="B73" s="6" t="s">
        <v>803</v>
      </c>
      <c r="C73" s="5" t="s">
        <v>163</v>
      </c>
      <c r="D73" s="5" t="s">
        <v>48</v>
      </c>
      <c r="E73" s="5" t="s">
        <v>584</v>
      </c>
      <c r="F73" s="5"/>
      <c r="G73" s="12">
        <f>G74+G89+G92+G86+G83</f>
        <v>14735343.25</v>
      </c>
      <c r="H73" s="12">
        <f>H74+H89+H92+H86+H83</f>
        <v>14405526.389999999</v>
      </c>
      <c r="I73" s="12">
        <f>I74+I89+I92+I86+I83</f>
        <v>9436228</v>
      </c>
      <c r="J73" s="94">
        <f t="shared" si="0"/>
        <v>97.76172937131953</v>
      </c>
    </row>
    <row r="74" spans="1:10" ht="85.5" customHeight="1">
      <c r="A74" s="5" t="s">
        <v>197</v>
      </c>
      <c r="B74" s="6" t="s">
        <v>861</v>
      </c>
      <c r="C74" s="5" t="s">
        <v>163</v>
      </c>
      <c r="D74" s="5" t="s">
        <v>48</v>
      </c>
      <c r="E74" s="5" t="s">
        <v>676</v>
      </c>
      <c r="F74" s="5"/>
      <c r="G74" s="12">
        <f>G75+G77+G81+G79</f>
        <v>12563143.1</v>
      </c>
      <c r="H74" s="12">
        <f>H75+H77+H81+H79</f>
        <v>12553766.969999999</v>
      </c>
      <c r="I74" s="12">
        <f>I75+I77+I81</f>
        <v>7883028</v>
      </c>
      <c r="J74" s="94">
        <f t="shared" si="0"/>
        <v>99.92536795986985</v>
      </c>
    </row>
    <row r="75" spans="1:10" ht="69.75" customHeight="1">
      <c r="A75" s="5" t="s">
        <v>198</v>
      </c>
      <c r="B75" s="6" t="s">
        <v>91</v>
      </c>
      <c r="C75" s="5" t="s">
        <v>163</v>
      </c>
      <c r="D75" s="5" t="s">
        <v>48</v>
      </c>
      <c r="E75" s="5" t="s">
        <v>676</v>
      </c>
      <c r="F75" s="5" t="s">
        <v>92</v>
      </c>
      <c r="G75" s="12">
        <f>G76</f>
        <v>9451198.54</v>
      </c>
      <c r="H75" s="12">
        <f>H76</f>
        <v>9448504.68</v>
      </c>
      <c r="I75" s="12">
        <f>I76</f>
        <v>7858028</v>
      </c>
      <c r="J75" s="94">
        <f t="shared" si="0"/>
        <v>99.9714971599782</v>
      </c>
    </row>
    <row r="76" spans="1:10" ht="15.75">
      <c r="A76" s="5" t="s">
        <v>199</v>
      </c>
      <c r="B76" s="6" t="s">
        <v>168</v>
      </c>
      <c r="C76" s="5" t="s">
        <v>163</v>
      </c>
      <c r="D76" s="5" t="s">
        <v>48</v>
      </c>
      <c r="E76" s="5" t="s">
        <v>676</v>
      </c>
      <c r="F76" s="5" t="s">
        <v>171</v>
      </c>
      <c r="G76" s="12">
        <v>9451198.54</v>
      </c>
      <c r="H76" s="12">
        <v>9448504.68</v>
      </c>
      <c r="I76" s="12">
        <v>7858028</v>
      </c>
      <c r="J76" s="94">
        <f aca="true" t="shared" si="9" ref="J76:J139">H76/G76*100</f>
        <v>99.9714971599782</v>
      </c>
    </row>
    <row r="77" spans="1:10" ht="31.5">
      <c r="A77" s="5" t="s">
        <v>200</v>
      </c>
      <c r="B77" s="6" t="s">
        <v>268</v>
      </c>
      <c r="C77" s="5" t="s">
        <v>163</v>
      </c>
      <c r="D77" s="5" t="s">
        <v>48</v>
      </c>
      <c r="E77" s="5" t="s">
        <v>676</v>
      </c>
      <c r="F77" s="5" t="s">
        <v>95</v>
      </c>
      <c r="G77" s="12">
        <f>G78</f>
        <v>3106944.56</v>
      </c>
      <c r="H77" s="12">
        <f>H78</f>
        <v>3100262.29</v>
      </c>
      <c r="I77" s="12">
        <f>I78</f>
        <v>25000</v>
      </c>
      <c r="J77" s="94">
        <f t="shared" si="9"/>
        <v>99.78492471072609</v>
      </c>
    </row>
    <row r="78" spans="1:10" ht="31.5">
      <c r="A78" s="5" t="s">
        <v>201</v>
      </c>
      <c r="B78" s="6" t="s">
        <v>96</v>
      </c>
      <c r="C78" s="5" t="s">
        <v>163</v>
      </c>
      <c r="D78" s="5" t="s">
        <v>48</v>
      </c>
      <c r="E78" s="5" t="s">
        <v>676</v>
      </c>
      <c r="F78" s="5" t="s">
        <v>97</v>
      </c>
      <c r="G78" s="12">
        <v>3106944.56</v>
      </c>
      <c r="H78" s="12">
        <v>3100262.29</v>
      </c>
      <c r="I78" s="12">
        <v>25000</v>
      </c>
      <c r="J78" s="94">
        <f t="shared" si="9"/>
        <v>99.78492471072609</v>
      </c>
    </row>
    <row r="79" spans="1:10" ht="15.75">
      <c r="A79" s="5" t="s">
        <v>102</v>
      </c>
      <c r="B79" s="6" t="s">
        <v>98</v>
      </c>
      <c r="C79" s="5" t="s">
        <v>163</v>
      </c>
      <c r="D79" s="5" t="s">
        <v>48</v>
      </c>
      <c r="E79" s="5" t="s">
        <v>676</v>
      </c>
      <c r="F79" s="5" t="s">
        <v>99</v>
      </c>
      <c r="G79" s="12">
        <f>G80</f>
        <v>3000</v>
      </c>
      <c r="H79" s="12">
        <f>H80</f>
        <v>3000</v>
      </c>
      <c r="I79" s="12">
        <f>I80</f>
        <v>0</v>
      </c>
      <c r="J79" s="94">
        <f t="shared" si="9"/>
        <v>100</v>
      </c>
    </row>
    <row r="80" spans="1:10" ht="31.5">
      <c r="A80" s="5" t="s">
        <v>103</v>
      </c>
      <c r="B80" s="6" t="s">
        <v>580</v>
      </c>
      <c r="C80" s="5" t="s">
        <v>163</v>
      </c>
      <c r="D80" s="5" t="s">
        <v>48</v>
      </c>
      <c r="E80" s="5" t="s">
        <v>676</v>
      </c>
      <c r="F80" s="5" t="s">
        <v>388</v>
      </c>
      <c r="G80" s="12">
        <v>3000</v>
      </c>
      <c r="H80" s="12">
        <v>3000</v>
      </c>
      <c r="I80" s="12">
        <v>0</v>
      </c>
      <c r="J80" s="94">
        <f t="shared" si="9"/>
        <v>100</v>
      </c>
    </row>
    <row r="81" spans="1:10" ht="15.75">
      <c r="A81" s="5" t="s">
        <v>104</v>
      </c>
      <c r="B81" s="6" t="s">
        <v>100</v>
      </c>
      <c r="C81" s="5" t="s">
        <v>163</v>
      </c>
      <c r="D81" s="5" t="s">
        <v>48</v>
      </c>
      <c r="E81" s="5" t="s">
        <v>676</v>
      </c>
      <c r="F81" s="5" t="s">
        <v>101</v>
      </c>
      <c r="G81" s="12">
        <f>G82</f>
        <v>2000</v>
      </c>
      <c r="H81" s="12">
        <f>H82</f>
        <v>2000</v>
      </c>
      <c r="I81" s="12">
        <f>I82</f>
        <v>0</v>
      </c>
      <c r="J81" s="94">
        <f t="shared" si="9"/>
        <v>100</v>
      </c>
    </row>
    <row r="82" spans="1:10" ht="15.75">
      <c r="A82" s="5" t="s">
        <v>105</v>
      </c>
      <c r="B82" s="6" t="s">
        <v>712</v>
      </c>
      <c r="C82" s="5" t="s">
        <v>163</v>
      </c>
      <c r="D82" s="5" t="s">
        <v>48</v>
      </c>
      <c r="E82" s="5" t="s">
        <v>676</v>
      </c>
      <c r="F82" s="5" t="s">
        <v>711</v>
      </c>
      <c r="G82" s="12">
        <v>2000</v>
      </c>
      <c r="H82" s="12">
        <v>2000</v>
      </c>
      <c r="I82" s="12">
        <v>0</v>
      </c>
      <c r="J82" s="94">
        <f t="shared" si="9"/>
        <v>100</v>
      </c>
    </row>
    <row r="83" spans="1:10" ht="31.5">
      <c r="A83" s="5" t="s">
        <v>202</v>
      </c>
      <c r="B83" s="6" t="s">
        <v>900</v>
      </c>
      <c r="C83" s="5" t="s">
        <v>163</v>
      </c>
      <c r="D83" s="5" t="s">
        <v>48</v>
      </c>
      <c r="E83" s="5" t="s">
        <v>704</v>
      </c>
      <c r="F83" s="5"/>
      <c r="G83" s="12">
        <f aca="true" t="shared" si="10" ref="G83:I84">G84</f>
        <v>570275.15</v>
      </c>
      <c r="H83" s="12">
        <f t="shared" si="10"/>
        <v>570274.19</v>
      </c>
      <c r="I83" s="12">
        <f t="shared" si="10"/>
        <v>500000</v>
      </c>
      <c r="J83" s="94">
        <f t="shared" si="9"/>
        <v>99.99983166020822</v>
      </c>
    </row>
    <row r="84" spans="1:10" ht="31.5">
      <c r="A84" s="5" t="s">
        <v>485</v>
      </c>
      <c r="B84" s="6" t="s">
        <v>268</v>
      </c>
      <c r="C84" s="5" t="s">
        <v>163</v>
      </c>
      <c r="D84" s="5" t="s">
        <v>48</v>
      </c>
      <c r="E84" s="5" t="s">
        <v>704</v>
      </c>
      <c r="F84" s="5" t="s">
        <v>95</v>
      </c>
      <c r="G84" s="12">
        <f t="shared" si="10"/>
        <v>570275.15</v>
      </c>
      <c r="H84" s="12">
        <f t="shared" si="10"/>
        <v>570274.19</v>
      </c>
      <c r="I84" s="12">
        <f t="shared" si="10"/>
        <v>500000</v>
      </c>
      <c r="J84" s="94">
        <f t="shared" si="9"/>
        <v>99.99983166020822</v>
      </c>
    </row>
    <row r="85" spans="1:10" ht="31.5">
      <c r="A85" s="5" t="s">
        <v>486</v>
      </c>
      <c r="B85" s="6" t="s">
        <v>96</v>
      </c>
      <c r="C85" s="5" t="s">
        <v>163</v>
      </c>
      <c r="D85" s="5" t="s">
        <v>48</v>
      </c>
      <c r="E85" s="5" t="s">
        <v>704</v>
      </c>
      <c r="F85" s="5" t="s">
        <v>97</v>
      </c>
      <c r="G85" s="12">
        <v>570275.15</v>
      </c>
      <c r="H85" s="12">
        <v>570274.19</v>
      </c>
      <c r="I85" s="12">
        <v>500000</v>
      </c>
      <c r="J85" s="94">
        <f t="shared" si="9"/>
        <v>99.99983166020822</v>
      </c>
    </row>
    <row r="86" spans="1:10" ht="68.25" customHeight="1">
      <c r="A86" s="5" t="s">
        <v>487</v>
      </c>
      <c r="B86" s="6" t="s">
        <v>713</v>
      </c>
      <c r="C86" s="5" t="s">
        <v>163</v>
      </c>
      <c r="D86" s="5" t="s">
        <v>48</v>
      </c>
      <c r="E86" s="5" t="s">
        <v>714</v>
      </c>
      <c r="F86" s="5"/>
      <c r="G86" s="12">
        <f aca="true" t="shared" si="11" ref="G86:I87">G87</f>
        <v>755825</v>
      </c>
      <c r="H86" s="12">
        <f t="shared" si="11"/>
        <v>444485.23</v>
      </c>
      <c r="I86" s="12">
        <f t="shared" si="11"/>
        <v>300000</v>
      </c>
      <c r="J86" s="94">
        <f t="shared" si="9"/>
        <v>58.8079555452651</v>
      </c>
    </row>
    <row r="87" spans="1:10" ht="36" customHeight="1">
      <c r="A87" s="5" t="s">
        <v>488</v>
      </c>
      <c r="B87" s="6" t="s">
        <v>268</v>
      </c>
      <c r="C87" s="5" t="s">
        <v>163</v>
      </c>
      <c r="D87" s="5" t="s">
        <v>48</v>
      </c>
      <c r="E87" s="5" t="s">
        <v>714</v>
      </c>
      <c r="F87" s="5" t="s">
        <v>95</v>
      </c>
      <c r="G87" s="12">
        <f t="shared" si="11"/>
        <v>755825</v>
      </c>
      <c r="H87" s="12">
        <f t="shared" si="11"/>
        <v>444485.23</v>
      </c>
      <c r="I87" s="12">
        <f t="shared" si="11"/>
        <v>300000</v>
      </c>
      <c r="J87" s="94">
        <f t="shared" si="9"/>
        <v>58.8079555452651</v>
      </c>
    </row>
    <row r="88" spans="1:10" ht="36" customHeight="1">
      <c r="A88" s="5" t="s">
        <v>489</v>
      </c>
      <c r="B88" s="6" t="s">
        <v>96</v>
      </c>
      <c r="C88" s="5" t="s">
        <v>163</v>
      </c>
      <c r="D88" s="5" t="s">
        <v>48</v>
      </c>
      <c r="E88" s="5" t="s">
        <v>714</v>
      </c>
      <c r="F88" s="5" t="s">
        <v>97</v>
      </c>
      <c r="G88" s="12">
        <v>755825</v>
      </c>
      <c r="H88" s="12">
        <v>444485.23</v>
      </c>
      <c r="I88" s="12">
        <v>300000</v>
      </c>
      <c r="J88" s="94">
        <f t="shared" si="9"/>
        <v>58.8079555452651</v>
      </c>
    </row>
    <row r="89" spans="1:10" ht="83.25" customHeight="1">
      <c r="A89" s="5" t="s">
        <v>203</v>
      </c>
      <c r="B89" s="6" t="s">
        <v>700</v>
      </c>
      <c r="C89" s="5" t="s">
        <v>163</v>
      </c>
      <c r="D89" s="5" t="s">
        <v>48</v>
      </c>
      <c r="E89" s="5" t="s">
        <v>587</v>
      </c>
      <c r="F89" s="5"/>
      <c r="G89" s="12">
        <f aca="true" t="shared" si="12" ref="G89:I90">G90</f>
        <v>15100</v>
      </c>
      <c r="H89" s="12">
        <f t="shared" si="12"/>
        <v>6000</v>
      </c>
      <c r="I89" s="12">
        <f t="shared" si="12"/>
        <v>21000</v>
      </c>
      <c r="J89" s="94">
        <f t="shared" si="9"/>
        <v>39.735099337748345</v>
      </c>
    </row>
    <row r="90" spans="1:10" ht="78.75">
      <c r="A90" s="5" t="s">
        <v>204</v>
      </c>
      <c r="B90" s="6" t="s">
        <v>91</v>
      </c>
      <c r="C90" s="5" t="s">
        <v>163</v>
      </c>
      <c r="D90" s="5" t="s">
        <v>48</v>
      </c>
      <c r="E90" s="5" t="s">
        <v>587</v>
      </c>
      <c r="F90" s="5" t="s">
        <v>92</v>
      </c>
      <c r="G90" s="12">
        <f t="shared" si="12"/>
        <v>15100</v>
      </c>
      <c r="H90" s="12">
        <f t="shared" si="12"/>
        <v>6000</v>
      </c>
      <c r="I90" s="12">
        <f t="shared" si="12"/>
        <v>21000</v>
      </c>
      <c r="J90" s="94">
        <f t="shared" si="9"/>
        <v>39.735099337748345</v>
      </c>
    </row>
    <row r="91" spans="1:10" ht="31.5">
      <c r="A91" s="5" t="s">
        <v>205</v>
      </c>
      <c r="B91" s="6" t="s">
        <v>93</v>
      </c>
      <c r="C91" s="5" t="s">
        <v>163</v>
      </c>
      <c r="D91" s="5" t="s">
        <v>48</v>
      </c>
      <c r="E91" s="5" t="s">
        <v>587</v>
      </c>
      <c r="F91" s="5" t="s">
        <v>94</v>
      </c>
      <c r="G91" s="12">
        <v>15100</v>
      </c>
      <c r="H91" s="12">
        <v>6000</v>
      </c>
      <c r="I91" s="12">
        <v>21000</v>
      </c>
      <c r="J91" s="94">
        <f t="shared" si="9"/>
        <v>39.735099337748345</v>
      </c>
    </row>
    <row r="92" spans="1:10" ht="85.5" customHeight="1">
      <c r="A92" s="5" t="s">
        <v>206</v>
      </c>
      <c r="B92" s="6" t="s">
        <v>819</v>
      </c>
      <c r="C92" s="5" t="s">
        <v>163</v>
      </c>
      <c r="D92" s="5" t="s">
        <v>48</v>
      </c>
      <c r="E92" s="5" t="s">
        <v>588</v>
      </c>
      <c r="F92" s="5"/>
      <c r="G92" s="12">
        <f>G93+G95</f>
        <v>831000</v>
      </c>
      <c r="H92" s="12">
        <f>H93+H95</f>
        <v>831000</v>
      </c>
      <c r="I92" s="12">
        <f>I93+I95</f>
        <v>732200</v>
      </c>
      <c r="J92" s="94">
        <f t="shared" si="9"/>
        <v>100</v>
      </c>
    </row>
    <row r="93" spans="1:10" ht="78.75">
      <c r="A93" s="5" t="s">
        <v>207</v>
      </c>
      <c r="B93" s="6" t="s">
        <v>91</v>
      </c>
      <c r="C93" s="5" t="s">
        <v>163</v>
      </c>
      <c r="D93" s="5" t="s">
        <v>48</v>
      </c>
      <c r="E93" s="5" t="s">
        <v>588</v>
      </c>
      <c r="F93" s="5" t="s">
        <v>92</v>
      </c>
      <c r="G93" s="12">
        <f>G94</f>
        <v>769670</v>
      </c>
      <c r="H93" s="12">
        <f>H94</f>
        <v>769670</v>
      </c>
      <c r="I93" s="12">
        <f>I94</f>
        <v>670870</v>
      </c>
      <c r="J93" s="94">
        <f t="shared" si="9"/>
        <v>100</v>
      </c>
    </row>
    <row r="94" spans="1:10" ht="36" customHeight="1">
      <c r="A94" s="5" t="s">
        <v>208</v>
      </c>
      <c r="B94" s="6" t="s">
        <v>93</v>
      </c>
      <c r="C94" s="5" t="s">
        <v>163</v>
      </c>
      <c r="D94" s="5" t="s">
        <v>48</v>
      </c>
      <c r="E94" s="5" t="s">
        <v>588</v>
      </c>
      <c r="F94" s="5" t="s">
        <v>94</v>
      </c>
      <c r="G94" s="12">
        <v>769670</v>
      </c>
      <c r="H94" s="12">
        <v>769670</v>
      </c>
      <c r="I94" s="12">
        <v>670870</v>
      </c>
      <c r="J94" s="94">
        <f t="shared" si="9"/>
        <v>100</v>
      </c>
    </row>
    <row r="95" spans="1:10" ht="33.75" customHeight="1">
      <c r="A95" s="5" t="s">
        <v>106</v>
      </c>
      <c r="B95" s="6" t="s">
        <v>268</v>
      </c>
      <c r="C95" s="5" t="s">
        <v>163</v>
      </c>
      <c r="D95" s="5" t="s">
        <v>48</v>
      </c>
      <c r="E95" s="5" t="s">
        <v>588</v>
      </c>
      <c r="F95" s="5" t="s">
        <v>95</v>
      </c>
      <c r="G95" s="12">
        <f>G96</f>
        <v>61330</v>
      </c>
      <c r="H95" s="12">
        <f>H96</f>
        <v>61330</v>
      </c>
      <c r="I95" s="12">
        <f>I96</f>
        <v>61330</v>
      </c>
      <c r="J95" s="94">
        <f t="shared" si="9"/>
        <v>100</v>
      </c>
    </row>
    <row r="96" spans="1:10" ht="36" customHeight="1">
      <c r="A96" s="5" t="s">
        <v>107</v>
      </c>
      <c r="B96" s="6" t="s">
        <v>96</v>
      </c>
      <c r="C96" s="5" t="s">
        <v>163</v>
      </c>
      <c r="D96" s="5" t="s">
        <v>48</v>
      </c>
      <c r="E96" s="5" t="s">
        <v>588</v>
      </c>
      <c r="F96" s="5" t="s">
        <v>97</v>
      </c>
      <c r="G96" s="12">
        <v>61330</v>
      </c>
      <c r="H96" s="12">
        <v>61330</v>
      </c>
      <c r="I96" s="12">
        <v>61330</v>
      </c>
      <c r="J96" s="94">
        <f t="shared" si="9"/>
        <v>100</v>
      </c>
    </row>
    <row r="97" spans="1:10" ht="31.5">
      <c r="A97" s="5" t="s">
        <v>108</v>
      </c>
      <c r="B97" s="6" t="s">
        <v>6</v>
      </c>
      <c r="C97" s="5" t="s">
        <v>163</v>
      </c>
      <c r="D97" s="5" t="s">
        <v>61</v>
      </c>
      <c r="E97" s="5"/>
      <c r="F97" s="5"/>
      <c r="G97" s="12">
        <f>G98+G113</f>
        <v>5415275</v>
      </c>
      <c r="H97" s="12">
        <f>H98+H113</f>
        <v>5404472.15</v>
      </c>
      <c r="I97" s="12">
        <f>I98+I113</f>
        <v>4404461</v>
      </c>
      <c r="J97" s="94">
        <f t="shared" si="9"/>
        <v>99.80051151603566</v>
      </c>
    </row>
    <row r="98" spans="1:10" ht="47.25">
      <c r="A98" s="5" t="s">
        <v>209</v>
      </c>
      <c r="B98" s="6" t="s">
        <v>821</v>
      </c>
      <c r="C98" s="5" t="s">
        <v>163</v>
      </c>
      <c r="D98" s="5" t="s">
        <v>710</v>
      </c>
      <c r="E98" s="5"/>
      <c r="F98" s="5"/>
      <c r="G98" s="12">
        <f>G99</f>
        <v>5295275</v>
      </c>
      <c r="H98" s="12">
        <f>H99</f>
        <v>5284530.15</v>
      </c>
      <c r="I98" s="12">
        <f>I99</f>
        <v>4304461</v>
      </c>
      <c r="J98" s="94">
        <f t="shared" si="9"/>
        <v>99.79708608145941</v>
      </c>
    </row>
    <row r="99" spans="1:10" ht="47.25">
      <c r="A99" s="5" t="s">
        <v>109</v>
      </c>
      <c r="B99" s="17" t="s">
        <v>824</v>
      </c>
      <c r="C99" s="5" t="s">
        <v>163</v>
      </c>
      <c r="D99" s="5" t="s">
        <v>710</v>
      </c>
      <c r="E99" s="5" t="s">
        <v>600</v>
      </c>
      <c r="F99" s="5"/>
      <c r="G99" s="12">
        <f>G100+G109</f>
        <v>5295275</v>
      </c>
      <c r="H99" s="12">
        <f>H100+H109</f>
        <v>5284530.15</v>
      </c>
      <c r="I99" s="12">
        <f>I100+I109</f>
        <v>4304461</v>
      </c>
      <c r="J99" s="94">
        <f t="shared" si="9"/>
        <v>99.79708608145941</v>
      </c>
    </row>
    <row r="100" spans="1:10" ht="31.5">
      <c r="A100" s="5" t="s">
        <v>110</v>
      </c>
      <c r="B100" s="17" t="s">
        <v>2</v>
      </c>
      <c r="C100" s="5" t="s">
        <v>163</v>
      </c>
      <c r="D100" s="5" t="s">
        <v>710</v>
      </c>
      <c r="E100" s="5" t="s">
        <v>601</v>
      </c>
      <c r="F100" s="5"/>
      <c r="G100" s="12">
        <f>G101+G106</f>
        <v>5215275</v>
      </c>
      <c r="H100" s="12">
        <f>H101+H106</f>
        <v>5205872.15</v>
      </c>
      <c r="I100" s="12">
        <f>I101+I106</f>
        <v>4304461</v>
      </c>
      <c r="J100" s="94">
        <f t="shared" si="9"/>
        <v>99.81970557640777</v>
      </c>
    </row>
    <row r="101" spans="1:10" ht="121.5" customHeight="1">
      <c r="A101" s="5" t="s">
        <v>111</v>
      </c>
      <c r="B101" s="6" t="s">
        <v>877</v>
      </c>
      <c r="C101" s="5" t="s">
        <v>163</v>
      </c>
      <c r="D101" s="5" t="s">
        <v>710</v>
      </c>
      <c r="E101" s="5" t="s">
        <v>602</v>
      </c>
      <c r="F101" s="5"/>
      <c r="G101" s="12">
        <f>G102+G104</f>
        <v>5195275</v>
      </c>
      <c r="H101" s="12">
        <f>H102+H104</f>
        <v>5185872.15</v>
      </c>
      <c r="I101" s="12">
        <f>I102+I104</f>
        <v>4304461</v>
      </c>
      <c r="J101" s="94">
        <f t="shared" si="9"/>
        <v>99.81901150564697</v>
      </c>
    </row>
    <row r="102" spans="1:10" ht="78.75">
      <c r="A102" s="5" t="s">
        <v>112</v>
      </c>
      <c r="B102" s="6" t="s">
        <v>91</v>
      </c>
      <c r="C102" s="5" t="s">
        <v>163</v>
      </c>
      <c r="D102" s="5" t="s">
        <v>710</v>
      </c>
      <c r="E102" s="5" t="s">
        <v>602</v>
      </c>
      <c r="F102" s="5" t="s">
        <v>92</v>
      </c>
      <c r="G102" s="12">
        <f>G103</f>
        <v>5011023.2</v>
      </c>
      <c r="H102" s="12">
        <f>H103</f>
        <v>5001635.15</v>
      </c>
      <c r="I102" s="12">
        <f>I103</f>
        <v>4206461</v>
      </c>
      <c r="J102" s="94">
        <f t="shared" si="9"/>
        <v>99.81265203481796</v>
      </c>
    </row>
    <row r="103" spans="1:10" ht="15.75">
      <c r="A103" s="5" t="s">
        <v>210</v>
      </c>
      <c r="B103" s="6" t="s">
        <v>168</v>
      </c>
      <c r="C103" s="5" t="s">
        <v>163</v>
      </c>
      <c r="D103" s="5" t="s">
        <v>710</v>
      </c>
      <c r="E103" s="5" t="s">
        <v>602</v>
      </c>
      <c r="F103" s="5" t="s">
        <v>171</v>
      </c>
      <c r="G103" s="12">
        <v>5011023.2</v>
      </c>
      <c r="H103" s="12">
        <v>5001635.15</v>
      </c>
      <c r="I103" s="12">
        <v>4206461</v>
      </c>
      <c r="J103" s="94">
        <f t="shared" si="9"/>
        <v>99.81265203481796</v>
      </c>
    </row>
    <row r="104" spans="1:10" ht="31.5">
      <c r="A104" s="5" t="s">
        <v>211</v>
      </c>
      <c r="B104" s="6" t="s">
        <v>268</v>
      </c>
      <c r="C104" s="5" t="s">
        <v>163</v>
      </c>
      <c r="D104" s="5" t="s">
        <v>710</v>
      </c>
      <c r="E104" s="5" t="s">
        <v>602</v>
      </c>
      <c r="F104" s="5" t="s">
        <v>95</v>
      </c>
      <c r="G104" s="12">
        <f>G105</f>
        <v>184251.8</v>
      </c>
      <c r="H104" s="12">
        <f>H105</f>
        <v>184237</v>
      </c>
      <c r="I104" s="12">
        <f>I105</f>
        <v>98000</v>
      </c>
      <c r="J104" s="94">
        <f t="shared" si="9"/>
        <v>99.99196751402157</v>
      </c>
    </row>
    <row r="105" spans="1:10" ht="31.5">
      <c r="A105" s="5" t="s">
        <v>113</v>
      </c>
      <c r="B105" s="6" t="s">
        <v>96</v>
      </c>
      <c r="C105" s="5" t="s">
        <v>163</v>
      </c>
      <c r="D105" s="5" t="s">
        <v>710</v>
      </c>
      <c r="E105" s="5" t="s">
        <v>602</v>
      </c>
      <c r="F105" s="5" t="s">
        <v>97</v>
      </c>
      <c r="G105" s="12">
        <v>184251.8</v>
      </c>
      <c r="H105" s="12">
        <v>184237</v>
      </c>
      <c r="I105" s="12">
        <v>98000</v>
      </c>
      <c r="J105" s="94">
        <f t="shared" si="9"/>
        <v>99.99196751402157</v>
      </c>
    </row>
    <row r="106" spans="1:10" ht="111.75" customHeight="1">
      <c r="A106" s="5" t="s">
        <v>114</v>
      </c>
      <c r="B106" s="6" t="s">
        <v>902</v>
      </c>
      <c r="C106" s="5" t="s">
        <v>163</v>
      </c>
      <c r="D106" s="5" t="s">
        <v>710</v>
      </c>
      <c r="E106" s="5" t="s">
        <v>903</v>
      </c>
      <c r="F106" s="5"/>
      <c r="G106" s="12">
        <f aca="true" t="shared" si="13" ref="G106:I107">G107</f>
        <v>20000</v>
      </c>
      <c r="H106" s="12">
        <f t="shared" si="13"/>
        <v>20000</v>
      </c>
      <c r="I106" s="12">
        <f t="shared" si="13"/>
        <v>0</v>
      </c>
      <c r="J106" s="94">
        <f t="shared" si="9"/>
        <v>100</v>
      </c>
    </row>
    <row r="107" spans="1:10" ht="31.5">
      <c r="A107" s="5" t="s">
        <v>115</v>
      </c>
      <c r="B107" s="6" t="s">
        <v>268</v>
      </c>
      <c r="C107" s="5" t="s">
        <v>163</v>
      </c>
      <c r="D107" s="5" t="s">
        <v>710</v>
      </c>
      <c r="E107" s="5" t="s">
        <v>903</v>
      </c>
      <c r="F107" s="5" t="s">
        <v>95</v>
      </c>
      <c r="G107" s="12">
        <f t="shared" si="13"/>
        <v>20000</v>
      </c>
      <c r="H107" s="12">
        <f t="shared" si="13"/>
        <v>20000</v>
      </c>
      <c r="I107" s="12">
        <f t="shared" si="13"/>
        <v>0</v>
      </c>
      <c r="J107" s="94">
        <f t="shared" si="9"/>
        <v>100</v>
      </c>
    </row>
    <row r="108" spans="1:10" ht="31.5">
      <c r="A108" s="5" t="s">
        <v>490</v>
      </c>
      <c r="B108" s="6" t="s">
        <v>96</v>
      </c>
      <c r="C108" s="5" t="s">
        <v>163</v>
      </c>
      <c r="D108" s="5" t="s">
        <v>710</v>
      </c>
      <c r="E108" s="5" t="s">
        <v>903</v>
      </c>
      <c r="F108" s="5" t="s">
        <v>97</v>
      </c>
      <c r="G108" s="12">
        <v>20000</v>
      </c>
      <c r="H108" s="12">
        <v>20000</v>
      </c>
      <c r="I108" s="12">
        <v>0</v>
      </c>
      <c r="J108" s="94">
        <f t="shared" si="9"/>
        <v>100</v>
      </c>
    </row>
    <row r="109" spans="1:10" ht="15.75">
      <c r="A109" s="5" t="s">
        <v>491</v>
      </c>
      <c r="B109" s="6" t="s">
        <v>696</v>
      </c>
      <c r="C109" s="5" t="s">
        <v>163</v>
      </c>
      <c r="D109" s="5" t="s">
        <v>710</v>
      </c>
      <c r="E109" s="5" t="s">
        <v>718</v>
      </c>
      <c r="F109" s="5"/>
      <c r="G109" s="12">
        <f aca="true" t="shared" si="14" ref="G109:I111">G110</f>
        <v>80000</v>
      </c>
      <c r="H109" s="12">
        <f t="shared" si="14"/>
        <v>78658</v>
      </c>
      <c r="I109" s="12">
        <f t="shared" si="14"/>
        <v>0</v>
      </c>
      <c r="J109" s="94">
        <f t="shared" si="9"/>
        <v>98.3225</v>
      </c>
    </row>
    <row r="110" spans="1:10" ht="31.5">
      <c r="A110" s="5" t="s">
        <v>92</v>
      </c>
      <c r="B110" s="6" t="s">
        <v>945</v>
      </c>
      <c r="C110" s="5" t="s">
        <v>163</v>
      </c>
      <c r="D110" s="5" t="s">
        <v>710</v>
      </c>
      <c r="E110" s="5" t="s">
        <v>1102</v>
      </c>
      <c r="F110" s="5"/>
      <c r="G110" s="12">
        <f t="shared" si="14"/>
        <v>80000</v>
      </c>
      <c r="H110" s="12">
        <f t="shared" si="14"/>
        <v>78658</v>
      </c>
      <c r="I110" s="12">
        <f t="shared" si="14"/>
        <v>0</v>
      </c>
      <c r="J110" s="94">
        <f t="shared" si="9"/>
        <v>98.3225</v>
      </c>
    </row>
    <row r="111" spans="1:10" ht="31.5">
      <c r="A111" s="5" t="s">
        <v>212</v>
      </c>
      <c r="B111" s="6" t="s">
        <v>268</v>
      </c>
      <c r="C111" s="5" t="s">
        <v>163</v>
      </c>
      <c r="D111" s="5" t="s">
        <v>710</v>
      </c>
      <c r="E111" s="5" t="s">
        <v>1102</v>
      </c>
      <c r="F111" s="5" t="s">
        <v>95</v>
      </c>
      <c r="G111" s="12">
        <f t="shared" si="14"/>
        <v>80000</v>
      </c>
      <c r="H111" s="12">
        <f t="shared" si="14"/>
        <v>78658</v>
      </c>
      <c r="I111" s="12">
        <f t="shared" si="14"/>
        <v>0</v>
      </c>
      <c r="J111" s="94">
        <f t="shared" si="9"/>
        <v>98.3225</v>
      </c>
    </row>
    <row r="112" spans="1:10" ht="31.5">
      <c r="A112" s="5" t="s">
        <v>213</v>
      </c>
      <c r="B112" s="6" t="s">
        <v>96</v>
      </c>
      <c r="C112" s="5" t="s">
        <v>163</v>
      </c>
      <c r="D112" s="5" t="s">
        <v>710</v>
      </c>
      <c r="E112" s="5" t="s">
        <v>1102</v>
      </c>
      <c r="F112" s="5" t="s">
        <v>97</v>
      </c>
      <c r="G112" s="12">
        <v>80000</v>
      </c>
      <c r="H112" s="12">
        <v>78658</v>
      </c>
      <c r="I112" s="12">
        <v>0</v>
      </c>
      <c r="J112" s="94">
        <f t="shared" si="9"/>
        <v>98.3225</v>
      </c>
    </row>
    <row r="113" spans="1:10" ht="31.5">
      <c r="A113" s="5" t="s">
        <v>214</v>
      </c>
      <c r="B113" s="6" t="s">
        <v>715</v>
      </c>
      <c r="C113" s="5" t="s">
        <v>163</v>
      </c>
      <c r="D113" s="5" t="s">
        <v>716</v>
      </c>
      <c r="E113" s="5"/>
      <c r="F113" s="5"/>
      <c r="G113" s="12">
        <f aca="true" t="shared" si="15" ref="G113:I117">G114</f>
        <v>120000</v>
      </c>
      <c r="H113" s="12">
        <f t="shared" si="15"/>
        <v>119942</v>
      </c>
      <c r="I113" s="12">
        <f t="shared" si="15"/>
        <v>100000</v>
      </c>
      <c r="J113" s="94">
        <f t="shared" si="9"/>
        <v>99.95166666666667</v>
      </c>
    </row>
    <row r="114" spans="1:10" ht="47.25">
      <c r="A114" s="5" t="s">
        <v>215</v>
      </c>
      <c r="B114" s="6" t="s">
        <v>825</v>
      </c>
      <c r="C114" s="5" t="s">
        <v>163</v>
      </c>
      <c r="D114" s="5" t="s">
        <v>716</v>
      </c>
      <c r="E114" s="5" t="s">
        <v>717</v>
      </c>
      <c r="F114" s="5"/>
      <c r="G114" s="12">
        <f t="shared" si="15"/>
        <v>120000</v>
      </c>
      <c r="H114" s="12">
        <f t="shared" si="15"/>
        <v>119942</v>
      </c>
      <c r="I114" s="12">
        <f t="shared" si="15"/>
        <v>100000</v>
      </c>
      <c r="J114" s="94">
        <f t="shared" si="9"/>
        <v>99.95166666666667</v>
      </c>
    </row>
    <row r="115" spans="1:10" ht="15.75">
      <c r="A115" s="5" t="s">
        <v>216</v>
      </c>
      <c r="B115" s="6" t="s">
        <v>696</v>
      </c>
      <c r="C115" s="5" t="s">
        <v>163</v>
      </c>
      <c r="D115" s="5" t="s">
        <v>716</v>
      </c>
      <c r="E115" s="5" t="s">
        <v>718</v>
      </c>
      <c r="F115" s="5"/>
      <c r="G115" s="12">
        <f t="shared" si="15"/>
        <v>120000</v>
      </c>
      <c r="H115" s="12">
        <f t="shared" si="15"/>
        <v>119942</v>
      </c>
      <c r="I115" s="12">
        <f t="shared" si="15"/>
        <v>100000</v>
      </c>
      <c r="J115" s="94">
        <f t="shared" si="9"/>
        <v>99.95166666666667</v>
      </c>
    </row>
    <row r="116" spans="1:10" ht="63">
      <c r="A116" s="5" t="s">
        <v>217</v>
      </c>
      <c r="B116" s="6" t="s">
        <v>719</v>
      </c>
      <c r="C116" s="5" t="s">
        <v>163</v>
      </c>
      <c r="D116" s="5" t="s">
        <v>716</v>
      </c>
      <c r="E116" s="5" t="s">
        <v>720</v>
      </c>
      <c r="F116" s="5"/>
      <c r="G116" s="12">
        <f t="shared" si="15"/>
        <v>120000</v>
      </c>
      <c r="H116" s="12">
        <f t="shared" si="15"/>
        <v>119942</v>
      </c>
      <c r="I116" s="12">
        <f t="shared" si="15"/>
        <v>100000</v>
      </c>
      <c r="J116" s="94">
        <f t="shared" si="9"/>
        <v>99.95166666666667</v>
      </c>
    </row>
    <row r="117" spans="1:10" ht="31.5">
      <c r="A117" s="5" t="s">
        <v>492</v>
      </c>
      <c r="B117" s="6" t="s">
        <v>268</v>
      </c>
      <c r="C117" s="5" t="s">
        <v>163</v>
      </c>
      <c r="D117" s="5" t="s">
        <v>716</v>
      </c>
      <c r="E117" s="5" t="s">
        <v>720</v>
      </c>
      <c r="F117" s="5" t="s">
        <v>95</v>
      </c>
      <c r="G117" s="12">
        <f t="shared" si="15"/>
        <v>120000</v>
      </c>
      <c r="H117" s="12">
        <f t="shared" si="15"/>
        <v>119942</v>
      </c>
      <c r="I117" s="12">
        <f t="shared" si="15"/>
        <v>100000</v>
      </c>
      <c r="J117" s="94">
        <f t="shared" si="9"/>
        <v>99.95166666666667</v>
      </c>
    </row>
    <row r="118" spans="1:10" ht="31.5">
      <c r="A118" s="5" t="s">
        <v>493</v>
      </c>
      <c r="B118" s="6" t="s">
        <v>96</v>
      </c>
      <c r="C118" s="5" t="s">
        <v>163</v>
      </c>
      <c r="D118" s="5" t="s">
        <v>716</v>
      </c>
      <c r="E118" s="5" t="s">
        <v>720</v>
      </c>
      <c r="F118" s="5" t="s">
        <v>97</v>
      </c>
      <c r="G118" s="12">
        <v>120000</v>
      </c>
      <c r="H118" s="12">
        <v>119942</v>
      </c>
      <c r="I118" s="12">
        <v>100000</v>
      </c>
      <c r="J118" s="94">
        <f t="shared" si="9"/>
        <v>99.95166666666667</v>
      </c>
    </row>
    <row r="119" spans="1:10" ht="15.75">
      <c r="A119" s="5" t="s">
        <v>494</v>
      </c>
      <c r="B119" s="6" t="s">
        <v>175</v>
      </c>
      <c r="C119" s="5" t="s">
        <v>163</v>
      </c>
      <c r="D119" s="5" t="s">
        <v>133</v>
      </c>
      <c r="E119" s="5"/>
      <c r="F119" s="5"/>
      <c r="G119" s="12">
        <f>G120+G128+G142+G136</f>
        <v>35673669.46</v>
      </c>
      <c r="H119" s="12">
        <f>H120+H128+H142+H136</f>
        <v>35254515</v>
      </c>
      <c r="I119" s="12">
        <f>I120+I128+I142+I136</f>
        <v>30085766</v>
      </c>
      <c r="J119" s="94">
        <f t="shared" si="9"/>
        <v>98.82503127279915</v>
      </c>
    </row>
    <row r="120" spans="1:10" ht="15.75">
      <c r="A120" s="5" t="s">
        <v>171</v>
      </c>
      <c r="B120" s="6" t="s">
        <v>46</v>
      </c>
      <c r="C120" s="5" t="s">
        <v>163</v>
      </c>
      <c r="D120" s="5" t="s">
        <v>134</v>
      </c>
      <c r="E120" s="5"/>
      <c r="F120" s="5"/>
      <c r="G120" s="12">
        <f aca="true" t="shared" si="16" ref="G120:I122">G121</f>
        <v>4216357</v>
      </c>
      <c r="H120" s="12">
        <f t="shared" si="16"/>
        <v>4216357</v>
      </c>
      <c r="I120" s="12">
        <f t="shared" si="16"/>
        <v>3722300</v>
      </c>
      <c r="J120" s="94">
        <f t="shared" si="9"/>
        <v>100</v>
      </c>
    </row>
    <row r="121" spans="1:10" ht="31.5">
      <c r="A121" s="5" t="s">
        <v>218</v>
      </c>
      <c r="B121" s="6" t="s">
        <v>826</v>
      </c>
      <c r="C121" s="5" t="s">
        <v>163</v>
      </c>
      <c r="D121" s="5" t="s">
        <v>134</v>
      </c>
      <c r="E121" s="5" t="s">
        <v>589</v>
      </c>
      <c r="F121" s="5"/>
      <c r="G121" s="12">
        <f t="shared" si="16"/>
        <v>4216357</v>
      </c>
      <c r="H121" s="12">
        <f t="shared" si="16"/>
        <v>4216357</v>
      </c>
      <c r="I121" s="12">
        <f t="shared" si="16"/>
        <v>3722300</v>
      </c>
      <c r="J121" s="94">
        <f t="shared" si="9"/>
        <v>100</v>
      </c>
    </row>
    <row r="122" spans="1:10" ht="31.5">
      <c r="A122" s="5" t="s">
        <v>219</v>
      </c>
      <c r="B122" s="6" t="s">
        <v>567</v>
      </c>
      <c r="C122" s="5" t="s">
        <v>163</v>
      </c>
      <c r="D122" s="5" t="s">
        <v>134</v>
      </c>
      <c r="E122" s="5" t="s">
        <v>590</v>
      </c>
      <c r="F122" s="5"/>
      <c r="G122" s="12">
        <f t="shared" si="16"/>
        <v>4216357</v>
      </c>
      <c r="H122" s="12">
        <f t="shared" si="16"/>
        <v>4216357</v>
      </c>
      <c r="I122" s="12">
        <f t="shared" si="16"/>
        <v>3722300</v>
      </c>
      <c r="J122" s="94">
        <f t="shared" si="9"/>
        <v>100</v>
      </c>
    </row>
    <row r="123" spans="1:10" ht="110.25">
      <c r="A123" s="5" t="s">
        <v>220</v>
      </c>
      <c r="B123" s="6" t="s">
        <v>854</v>
      </c>
      <c r="C123" s="5" t="s">
        <v>163</v>
      </c>
      <c r="D123" s="5" t="s">
        <v>134</v>
      </c>
      <c r="E123" s="5" t="s">
        <v>591</v>
      </c>
      <c r="F123" s="5"/>
      <c r="G123" s="12">
        <f>G124+G126</f>
        <v>4216357</v>
      </c>
      <c r="H123" s="12">
        <f>H124+H126</f>
        <v>4216357</v>
      </c>
      <c r="I123" s="12">
        <f>I124+I126</f>
        <v>3722300</v>
      </c>
      <c r="J123" s="94">
        <f t="shared" si="9"/>
        <v>100</v>
      </c>
    </row>
    <row r="124" spans="1:10" ht="78.75">
      <c r="A124" s="5" t="s">
        <v>495</v>
      </c>
      <c r="B124" s="6" t="s">
        <v>91</v>
      </c>
      <c r="C124" s="5" t="s">
        <v>163</v>
      </c>
      <c r="D124" s="5" t="s">
        <v>134</v>
      </c>
      <c r="E124" s="5" t="s">
        <v>591</v>
      </c>
      <c r="F124" s="5" t="s">
        <v>92</v>
      </c>
      <c r="G124" s="12">
        <f>G125</f>
        <v>3848357</v>
      </c>
      <c r="H124" s="12">
        <f>H125</f>
        <v>3848357</v>
      </c>
      <c r="I124" s="12">
        <f>I125</f>
        <v>3354300</v>
      </c>
      <c r="J124" s="94">
        <f t="shared" si="9"/>
        <v>100</v>
      </c>
    </row>
    <row r="125" spans="1:10" ht="31.5">
      <c r="A125" s="5" t="s">
        <v>496</v>
      </c>
      <c r="B125" s="6" t="s">
        <v>93</v>
      </c>
      <c r="C125" s="5" t="s">
        <v>163</v>
      </c>
      <c r="D125" s="5" t="s">
        <v>134</v>
      </c>
      <c r="E125" s="5" t="s">
        <v>591</v>
      </c>
      <c r="F125" s="5" t="s">
        <v>94</v>
      </c>
      <c r="G125" s="12">
        <v>3848357</v>
      </c>
      <c r="H125" s="12">
        <v>3848357</v>
      </c>
      <c r="I125" s="12">
        <v>3354300</v>
      </c>
      <c r="J125" s="94">
        <f t="shared" si="9"/>
        <v>100</v>
      </c>
    </row>
    <row r="126" spans="1:10" ht="31.5">
      <c r="A126" s="5" t="s">
        <v>497</v>
      </c>
      <c r="B126" s="6" t="s">
        <v>268</v>
      </c>
      <c r="C126" s="5" t="s">
        <v>163</v>
      </c>
      <c r="D126" s="5" t="s">
        <v>134</v>
      </c>
      <c r="E126" s="5" t="s">
        <v>591</v>
      </c>
      <c r="F126" s="5" t="s">
        <v>95</v>
      </c>
      <c r="G126" s="12">
        <f>G127</f>
        <v>368000</v>
      </c>
      <c r="H126" s="12">
        <f>H127</f>
        <v>368000</v>
      </c>
      <c r="I126" s="12">
        <f>I127</f>
        <v>368000</v>
      </c>
      <c r="J126" s="94">
        <f t="shared" si="9"/>
        <v>100</v>
      </c>
    </row>
    <row r="127" spans="1:12" ht="31.5">
      <c r="A127" s="5" t="s">
        <v>498</v>
      </c>
      <c r="B127" s="6" t="s">
        <v>96</v>
      </c>
      <c r="C127" s="5" t="s">
        <v>163</v>
      </c>
      <c r="D127" s="5" t="s">
        <v>134</v>
      </c>
      <c r="E127" s="5" t="s">
        <v>591</v>
      </c>
      <c r="F127" s="5" t="s">
        <v>97</v>
      </c>
      <c r="G127" s="12">
        <v>368000</v>
      </c>
      <c r="H127" s="12">
        <v>368000</v>
      </c>
      <c r="I127" s="12">
        <v>368000</v>
      </c>
      <c r="J127" s="94">
        <f t="shared" si="9"/>
        <v>100</v>
      </c>
      <c r="L127" s="49"/>
    </row>
    <row r="128" spans="1:10" ht="15.75">
      <c r="A128" s="5" t="s">
        <v>499</v>
      </c>
      <c r="B128" s="6" t="s">
        <v>41</v>
      </c>
      <c r="C128" s="5" t="s">
        <v>163</v>
      </c>
      <c r="D128" s="5" t="s">
        <v>130</v>
      </c>
      <c r="E128" s="5"/>
      <c r="F128" s="5"/>
      <c r="G128" s="12">
        <f>G129</f>
        <v>30152200</v>
      </c>
      <c r="H128" s="12">
        <f>H129</f>
        <v>30152198</v>
      </c>
      <c r="I128" s="12">
        <f>I129</f>
        <v>25351366</v>
      </c>
      <c r="J128" s="94">
        <f t="shared" si="9"/>
        <v>99.99999336698482</v>
      </c>
    </row>
    <row r="129" spans="1:10" ht="31.5">
      <c r="A129" s="5" t="s">
        <v>221</v>
      </c>
      <c r="B129" s="6" t="s">
        <v>785</v>
      </c>
      <c r="C129" s="5" t="s">
        <v>163</v>
      </c>
      <c r="D129" s="5" t="s">
        <v>130</v>
      </c>
      <c r="E129" s="5" t="s">
        <v>592</v>
      </c>
      <c r="F129" s="5"/>
      <c r="G129" s="12">
        <f aca="true" t="shared" si="17" ref="G129:I134">G130</f>
        <v>30152200</v>
      </c>
      <c r="H129" s="12">
        <f t="shared" si="17"/>
        <v>30152198</v>
      </c>
      <c r="I129" s="12">
        <f t="shared" si="17"/>
        <v>25351366</v>
      </c>
      <c r="J129" s="94">
        <f t="shared" si="9"/>
        <v>99.99999336698482</v>
      </c>
    </row>
    <row r="130" spans="1:10" ht="31.5">
      <c r="A130" s="5" t="s">
        <v>94</v>
      </c>
      <c r="B130" s="6" t="s">
        <v>786</v>
      </c>
      <c r="C130" s="5" t="s">
        <v>163</v>
      </c>
      <c r="D130" s="5" t="s">
        <v>130</v>
      </c>
      <c r="E130" s="5" t="s">
        <v>593</v>
      </c>
      <c r="F130" s="5"/>
      <c r="G130" s="12">
        <f t="shared" si="17"/>
        <v>30152200</v>
      </c>
      <c r="H130" s="12">
        <f t="shared" si="17"/>
        <v>30152198</v>
      </c>
      <c r="I130" s="12">
        <f t="shared" si="17"/>
        <v>25351366</v>
      </c>
      <c r="J130" s="94">
        <f t="shared" si="9"/>
        <v>99.99999336698482</v>
      </c>
    </row>
    <row r="131" spans="1:10" ht="117" customHeight="1">
      <c r="A131" s="5" t="s">
        <v>222</v>
      </c>
      <c r="B131" s="6" t="s">
        <v>683</v>
      </c>
      <c r="C131" s="5" t="s">
        <v>163</v>
      </c>
      <c r="D131" s="5" t="s">
        <v>130</v>
      </c>
      <c r="E131" s="5" t="s">
        <v>594</v>
      </c>
      <c r="F131" s="5"/>
      <c r="G131" s="12">
        <f>G134+G132</f>
        <v>30152200</v>
      </c>
      <c r="H131" s="12">
        <f>H134+H132</f>
        <v>30152198</v>
      </c>
      <c r="I131" s="12">
        <f>I134+I132</f>
        <v>25351366</v>
      </c>
      <c r="J131" s="94">
        <f t="shared" si="9"/>
        <v>99.99999336698482</v>
      </c>
    </row>
    <row r="132" spans="1:10" ht="31.5">
      <c r="A132" s="5" t="s">
        <v>223</v>
      </c>
      <c r="B132" s="6" t="s">
        <v>268</v>
      </c>
      <c r="C132" s="5" t="s">
        <v>163</v>
      </c>
      <c r="D132" s="5" t="s">
        <v>130</v>
      </c>
      <c r="E132" s="5" t="s">
        <v>594</v>
      </c>
      <c r="F132" s="5" t="s">
        <v>95</v>
      </c>
      <c r="G132" s="12">
        <f>G133</f>
        <v>23</v>
      </c>
      <c r="H132" s="12">
        <f>H133</f>
        <v>21</v>
      </c>
      <c r="I132" s="12">
        <f>I133</f>
        <v>23</v>
      </c>
      <c r="J132" s="94">
        <f t="shared" si="9"/>
        <v>91.30434782608695</v>
      </c>
    </row>
    <row r="133" spans="1:10" ht="31.5">
      <c r="A133" s="5" t="s">
        <v>224</v>
      </c>
      <c r="B133" s="6" t="s">
        <v>96</v>
      </c>
      <c r="C133" s="5" t="s">
        <v>163</v>
      </c>
      <c r="D133" s="5" t="s">
        <v>130</v>
      </c>
      <c r="E133" s="5" t="s">
        <v>594</v>
      </c>
      <c r="F133" s="5" t="s">
        <v>97</v>
      </c>
      <c r="G133" s="12">
        <v>23</v>
      </c>
      <c r="H133" s="12">
        <v>21</v>
      </c>
      <c r="I133" s="12">
        <v>23</v>
      </c>
      <c r="J133" s="94">
        <f t="shared" si="9"/>
        <v>91.30434782608695</v>
      </c>
    </row>
    <row r="134" spans="1:10" ht="15.75">
      <c r="A134" s="5" t="s">
        <v>225</v>
      </c>
      <c r="B134" s="6" t="s">
        <v>100</v>
      </c>
      <c r="C134" s="5" t="s">
        <v>163</v>
      </c>
      <c r="D134" s="5" t="s">
        <v>130</v>
      </c>
      <c r="E134" s="5" t="s">
        <v>594</v>
      </c>
      <c r="F134" s="5" t="s">
        <v>101</v>
      </c>
      <c r="G134" s="12">
        <f t="shared" si="17"/>
        <v>30152177</v>
      </c>
      <c r="H134" s="12">
        <f t="shared" si="17"/>
        <v>30152177</v>
      </c>
      <c r="I134" s="12">
        <f t="shared" si="17"/>
        <v>25351343</v>
      </c>
      <c r="J134" s="94">
        <f t="shared" si="9"/>
        <v>100</v>
      </c>
    </row>
    <row r="135" spans="1:10" ht="65.25" customHeight="1">
      <c r="A135" s="5" t="s">
        <v>500</v>
      </c>
      <c r="B135" s="6" t="s">
        <v>269</v>
      </c>
      <c r="C135" s="5" t="s">
        <v>163</v>
      </c>
      <c r="D135" s="5" t="s">
        <v>130</v>
      </c>
      <c r="E135" s="5" t="s">
        <v>594</v>
      </c>
      <c r="F135" s="5" t="s">
        <v>165</v>
      </c>
      <c r="G135" s="12">
        <v>30152177</v>
      </c>
      <c r="H135" s="12">
        <v>30152177</v>
      </c>
      <c r="I135" s="12">
        <v>25351343</v>
      </c>
      <c r="J135" s="94">
        <f t="shared" si="9"/>
        <v>100</v>
      </c>
    </row>
    <row r="136" spans="1:10" ht="15.75">
      <c r="A136" s="5" t="s">
        <v>501</v>
      </c>
      <c r="B136" s="6" t="s">
        <v>579</v>
      </c>
      <c r="C136" s="5" t="s">
        <v>163</v>
      </c>
      <c r="D136" s="5" t="s">
        <v>569</v>
      </c>
      <c r="E136" s="5"/>
      <c r="F136" s="5"/>
      <c r="G136" s="12">
        <f aca="true" t="shared" si="18" ref="G136:I140">G137</f>
        <v>134152.46</v>
      </c>
      <c r="H136" s="12">
        <f t="shared" si="18"/>
        <v>0</v>
      </c>
      <c r="I136" s="12">
        <f t="shared" si="18"/>
        <v>59300</v>
      </c>
      <c r="J136" s="94">
        <f t="shared" si="9"/>
        <v>0</v>
      </c>
    </row>
    <row r="137" spans="1:10" ht="31.5">
      <c r="A137" s="5" t="s">
        <v>226</v>
      </c>
      <c r="B137" s="6" t="s">
        <v>785</v>
      </c>
      <c r="C137" s="5" t="s">
        <v>163</v>
      </c>
      <c r="D137" s="5" t="s">
        <v>569</v>
      </c>
      <c r="E137" s="5" t="s">
        <v>592</v>
      </c>
      <c r="F137" s="5"/>
      <c r="G137" s="12">
        <f t="shared" si="18"/>
        <v>134152.46</v>
      </c>
      <c r="H137" s="12">
        <f t="shared" si="18"/>
        <v>0</v>
      </c>
      <c r="I137" s="12">
        <f t="shared" si="18"/>
        <v>59300</v>
      </c>
      <c r="J137" s="94">
        <f t="shared" si="9"/>
        <v>0</v>
      </c>
    </row>
    <row r="138" spans="1:10" ht="42" customHeight="1">
      <c r="A138" s="5" t="s">
        <v>227</v>
      </c>
      <c r="B138" s="6" t="s">
        <v>827</v>
      </c>
      <c r="C138" s="5" t="s">
        <v>163</v>
      </c>
      <c r="D138" s="5" t="s">
        <v>569</v>
      </c>
      <c r="E138" s="5" t="s">
        <v>707</v>
      </c>
      <c r="F138" s="5"/>
      <c r="G138" s="12">
        <f>G139</f>
        <v>134152.46</v>
      </c>
      <c r="H138" s="12">
        <f>H139</f>
        <v>0</v>
      </c>
      <c r="I138" s="12">
        <f t="shared" si="18"/>
        <v>59300</v>
      </c>
      <c r="J138" s="94">
        <f t="shared" si="9"/>
        <v>0</v>
      </c>
    </row>
    <row r="139" spans="1:11" ht="82.5" customHeight="1">
      <c r="A139" s="5" t="s">
        <v>228</v>
      </c>
      <c r="B139" s="6" t="s">
        <v>828</v>
      </c>
      <c r="C139" s="5" t="s">
        <v>163</v>
      </c>
      <c r="D139" s="5" t="s">
        <v>569</v>
      </c>
      <c r="E139" s="5" t="s">
        <v>796</v>
      </c>
      <c r="F139" s="5"/>
      <c r="G139" s="12">
        <f t="shared" si="18"/>
        <v>134152.46</v>
      </c>
      <c r="H139" s="12">
        <f t="shared" si="18"/>
        <v>0</v>
      </c>
      <c r="I139" s="12">
        <f t="shared" si="18"/>
        <v>59300</v>
      </c>
      <c r="J139" s="94">
        <f t="shared" si="9"/>
        <v>0</v>
      </c>
      <c r="K139" s="49"/>
    </row>
    <row r="140" spans="1:10" ht="35.25" customHeight="1">
      <c r="A140" s="5" t="s">
        <v>229</v>
      </c>
      <c r="B140" s="6" t="s">
        <v>268</v>
      </c>
      <c r="C140" s="5" t="s">
        <v>163</v>
      </c>
      <c r="D140" s="5" t="s">
        <v>569</v>
      </c>
      <c r="E140" s="5" t="s">
        <v>796</v>
      </c>
      <c r="F140" s="5" t="s">
        <v>95</v>
      </c>
      <c r="G140" s="12">
        <f t="shared" si="18"/>
        <v>134152.46</v>
      </c>
      <c r="H140" s="12">
        <f t="shared" si="18"/>
        <v>0</v>
      </c>
      <c r="I140" s="12">
        <f t="shared" si="18"/>
        <v>59300</v>
      </c>
      <c r="J140" s="94">
        <f aca="true" t="shared" si="19" ref="J140:J203">H140/G140*100</f>
        <v>0</v>
      </c>
    </row>
    <row r="141" spans="1:10" ht="35.25" customHeight="1">
      <c r="A141" s="5" t="s">
        <v>230</v>
      </c>
      <c r="B141" s="6" t="s">
        <v>96</v>
      </c>
      <c r="C141" s="5" t="s">
        <v>163</v>
      </c>
      <c r="D141" s="5" t="s">
        <v>569</v>
      </c>
      <c r="E141" s="5" t="s">
        <v>796</v>
      </c>
      <c r="F141" s="5" t="s">
        <v>97</v>
      </c>
      <c r="G141" s="12">
        <v>134152.46</v>
      </c>
      <c r="H141" s="12">
        <v>0</v>
      </c>
      <c r="I141" s="12">
        <v>59300</v>
      </c>
      <c r="J141" s="94">
        <f t="shared" si="19"/>
        <v>0</v>
      </c>
    </row>
    <row r="142" spans="1:10" ht="15.75">
      <c r="A142" s="5" t="s">
        <v>231</v>
      </c>
      <c r="B142" s="6" t="s">
        <v>40</v>
      </c>
      <c r="C142" s="5" t="s">
        <v>163</v>
      </c>
      <c r="D142" s="5" t="s">
        <v>44</v>
      </c>
      <c r="E142" s="5"/>
      <c r="F142" s="5"/>
      <c r="G142" s="12">
        <f aca="true" t="shared" si="20" ref="G142:I143">G143</f>
        <v>1170960</v>
      </c>
      <c r="H142" s="12">
        <f t="shared" si="20"/>
        <v>885960</v>
      </c>
      <c r="I142" s="12">
        <f t="shared" si="20"/>
        <v>952800</v>
      </c>
      <c r="J142" s="94">
        <f t="shared" si="19"/>
        <v>75.66099610575938</v>
      </c>
    </row>
    <row r="143" spans="1:10" ht="47.25">
      <c r="A143" s="5" t="s">
        <v>232</v>
      </c>
      <c r="B143" s="6" t="s">
        <v>795</v>
      </c>
      <c r="C143" s="5" t="s">
        <v>163</v>
      </c>
      <c r="D143" s="5" t="s">
        <v>44</v>
      </c>
      <c r="E143" s="5" t="s">
        <v>595</v>
      </c>
      <c r="F143" s="5"/>
      <c r="G143" s="12">
        <f t="shared" si="20"/>
        <v>1170960</v>
      </c>
      <c r="H143" s="12">
        <f t="shared" si="20"/>
        <v>885960</v>
      </c>
      <c r="I143" s="12">
        <f t="shared" si="20"/>
        <v>952800</v>
      </c>
      <c r="J143" s="94">
        <f t="shared" si="19"/>
        <v>75.66099610575938</v>
      </c>
    </row>
    <row r="144" spans="1:10" ht="15.75">
      <c r="A144" s="5" t="s">
        <v>233</v>
      </c>
      <c r="B144" s="6" t="s">
        <v>667</v>
      </c>
      <c r="C144" s="5" t="s">
        <v>163</v>
      </c>
      <c r="D144" s="5" t="s">
        <v>44</v>
      </c>
      <c r="E144" s="5" t="s">
        <v>938</v>
      </c>
      <c r="F144" s="5"/>
      <c r="G144" s="12">
        <f>G148+G145</f>
        <v>1170960</v>
      </c>
      <c r="H144" s="12">
        <f>H148+H145</f>
        <v>885960</v>
      </c>
      <c r="I144" s="12">
        <f>I148</f>
        <v>952800</v>
      </c>
      <c r="J144" s="94">
        <f t="shared" si="19"/>
        <v>75.66099610575938</v>
      </c>
    </row>
    <row r="145" spans="1:10" ht="126">
      <c r="A145" s="5" t="s">
        <v>234</v>
      </c>
      <c r="B145" s="6" t="s">
        <v>1190</v>
      </c>
      <c r="C145" s="5" t="s">
        <v>163</v>
      </c>
      <c r="D145" s="5" t="s">
        <v>44</v>
      </c>
      <c r="E145" s="5" t="s">
        <v>1189</v>
      </c>
      <c r="F145" s="5"/>
      <c r="G145" s="12">
        <f>G146</f>
        <v>285000</v>
      </c>
      <c r="H145" s="12">
        <f>H146</f>
        <v>0</v>
      </c>
      <c r="I145" s="12"/>
      <c r="J145" s="94">
        <f t="shared" si="19"/>
        <v>0</v>
      </c>
    </row>
    <row r="146" spans="1:10" ht="15.75">
      <c r="A146" s="5" t="s">
        <v>235</v>
      </c>
      <c r="B146" s="6" t="s">
        <v>100</v>
      </c>
      <c r="C146" s="5" t="s">
        <v>163</v>
      </c>
      <c r="D146" s="5" t="s">
        <v>44</v>
      </c>
      <c r="E146" s="5" t="s">
        <v>1189</v>
      </c>
      <c r="F146" s="5" t="s">
        <v>101</v>
      </c>
      <c r="G146" s="12">
        <f>G147</f>
        <v>285000</v>
      </c>
      <c r="H146" s="12">
        <f>H147</f>
        <v>0</v>
      </c>
      <c r="I146" s="12"/>
      <c r="J146" s="94">
        <f t="shared" si="19"/>
        <v>0</v>
      </c>
    </row>
    <row r="147" spans="1:10" ht="51.75" customHeight="1">
      <c r="A147" s="5" t="s">
        <v>236</v>
      </c>
      <c r="B147" s="6" t="s">
        <v>269</v>
      </c>
      <c r="C147" s="5" t="s">
        <v>163</v>
      </c>
      <c r="D147" s="5" t="s">
        <v>44</v>
      </c>
      <c r="E147" s="5" t="s">
        <v>1189</v>
      </c>
      <c r="F147" s="5" t="s">
        <v>165</v>
      </c>
      <c r="G147" s="12">
        <v>285000</v>
      </c>
      <c r="H147" s="12">
        <v>0</v>
      </c>
      <c r="I147" s="12"/>
      <c r="J147" s="94">
        <f t="shared" si="19"/>
        <v>0</v>
      </c>
    </row>
    <row r="148" spans="1:10" ht="65.25" customHeight="1">
      <c r="A148" s="5" t="s">
        <v>237</v>
      </c>
      <c r="B148" s="6" t="s">
        <v>829</v>
      </c>
      <c r="C148" s="5" t="s">
        <v>163</v>
      </c>
      <c r="D148" s="5" t="s">
        <v>44</v>
      </c>
      <c r="E148" s="5" t="s">
        <v>939</v>
      </c>
      <c r="F148" s="5"/>
      <c r="G148" s="12">
        <f aca="true" t="shared" si="21" ref="G148:I149">G149</f>
        <v>885960</v>
      </c>
      <c r="H148" s="12">
        <f t="shared" si="21"/>
        <v>885960</v>
      </c>
      <c r="I148" s="12">
        <f t="shared" si="21"/>
        <v>952800</v>
      </c>
      <c r="J148" s="94">
        <f t="shared" si="19"/>
        <v>100</v>
      </c>
    </row>
    <row r="149" spans="1:10" ht="15.75">
      <c r="A149" s="5" t="s">
        <v>238</v>
      </c>
      <c r="B149" s="6" t="s">
        <v>100</v>
      </c>
      <c r="C149" s="5" t="s">
        <v>163</v>
      </c>
      <c r="D149" s="5" t="s">
        <v>44</v>
      </c>
      <c r="E149" s="5" t="s">
        <v>939</v>
      </c>
      <c r="F149" s="5" t="s">
        <v>101</v>
      </c>
      <c r="G149" s="12">
        <f t="shared" si="21"/>
        <v>885960</v>
      </c>
      <c r="H149" s="12">
        <f t="shared" si="21"/>
        <v>885960</v>
      </c>
      <c r="I149" s="12">
        <f t="shared" si="21"/>
        <v>952800</v>
      </c>
      <c r="J149" s="94">
        <f t="shared" si="19"/>
        <v>100</v>
      </c>
    </row>
    <row r="150" spans="1:10" ht="51.75" customHeight="1">
      <c r="A150" s="5" t="s">
        <v>239</v>
      </c>
      <c r="B150" s="6" t="s">
        <v>269</v>
      </c>
      <c r="C150" s="5" t="s">
        <v>163</v>
      </c>
      <c r="D150" s="5" t="s">
        <v>44</v>
      </c>
      <c r="E150" s="5" t="s">
        <v>939</v>
      </c>
      <c r="F150" s="5" t="s">
        <v>165</v>
      </c>
      <c r="G150" s="12">
        <v>885960</v>
      </c>
      <c r="H150" s="12">
        <v>885960</v>
      </c>
      <c r="I150" s="12">
        <v>952800</v>
      </c>
      <c r="J150" s="94">
        <f t="shared" si="19"/>
        <v>100</v>
      </c>
    </row>
    <row r="151" spans="1:10" ht="15.75">
      <c r="A151" s="5" t="s">
        <v>240</v>
      </c>
      <c r="B151" s="6" t="s">
        <v>545</v>
      </c>
      <c r="C151" s="5" t="s">
        <v>163</v>
      </c>
      <c r="D151" s="5" t="s">
        <v>157</v>
      </c>
      <c r="E151" s="5"/>
      <c r="F151" s="5"/>
      <c r="G151" s="12">
        <f>G158+G152+G164</f>
        <v>25085840</v>
      </c>
      <c r="H151" s="12">
        <f>H158+H152+H164</f>
        <v>24429838.8</v>
      </c>
      <c r="I151" s="12" t="e">
        <f>I158+I152+I164</f>
        <v>#REF!</v>
      </c>
      <c r="J151" s="94">
        <f t="shared" si="19"/>
        <v>97.38497415274912</v>
      </c>
    </row>
    <row r="152" spans="1:10" ht="15.75">
      <c r="A152" s="5" t="s">
        <v>241</v>
      </c>
      <c r="B152" s="6" t="s">
        <v>703</v>
      </c>
      <c r="C152" s="5" t="s">
        <v>163</v>
      </c>
      <c r="D152" s="5" t="s">
        <v>702</v>
      </c>
      <c r="E152" s="5"/>
      <c r="F152" s="5"/>
      <c r="G152" s="12">
        <f aca="true" t="shared" si="22" ref="G152:I155">G153</f>
        <v>180000</v>
      </c>
      <c r="H152" s="12">
        <f t="shared" si="22"/>
        <v>180000</v>
      </c>
      <c r="I152" s="12">
        <f t="shared" si="22"/>
        <v>150000</v>
      </c>
      <c r="J152" s="94">
        <f t="shared" si="19"/>
        <v>100</v>
      </c>
    </row>
    <row r="153" spans="1:10" ht="15.75">
      <c r="A153" s="5" t="s">
        <v>242</v>
      </c>
      <c r="B153" s="6" t="s">
        <v>805</v>
      </c>
      <c r="C153" s="5" t="s">
        <v>163</v>
      </c>
      <c r="D153" s="5" t="s">
        <v>702</v>
      </c>
      <c r="E153" s="5" t="s">
        <v>682</v>
      </c>
      <c r="F153" s="5"/>
      <c r="G153" s="12">
        <f t="shared" si="22"/>
        <v>180000</v>
      </c>
      <c r="H153" s="12">
        <f t="shared" si="22"/>
        <v>180000</v>
      </c>
      <c r="I153" s="12">
        <f t="shared" si="22"/>
        <v>150000</v>
      </c>
      <c r="J153" s="94">
        <f t="shared" si="19"/>
        <v>100</v>
      </c>
    </row>
    <row r="154" spans="1:10" ht="15.75">
      <c r="A154" s="5" t="s">
        <v>243</v>
      </c>
      <c r="B154" s="6" t="s">
        <v>803</v>
      </c>
      <c r="C154" s="5" t="s">
        <v>163</v>
      </c>
      <c r="D154" s="5" t="s">
        <v>702</v>
      </c>
      <c r="E154" s="5" t="s">
        <v>584</v>
      </c>
      <c r="F154" s="5"/>
      <c r="G154" s="12">
        <f aca="true" t="shared" si="23" ref="G154:H156">G155</f>
        <v>180000</v>
      </c>
      <c r="H154" s="12">
        <f t="shared" si="23"/>
        <v>180000</v>
      </c>
      <c r="I154" s="12">
        <f t="shared" si="22"/>
        <v>150000</v>
      </c>
      <c r="J154" s="94">
        <f t="shared" si="19"/>
        <v>100</v>
      </c>
    </row>
    <row r="155" spans="1:10" ht="47.25">
      <c r="A155" s="5" t="s">
        <v>244</v>
      </c>
      <c r="B155" s="6" t="s">
        <v>705</v>
      </c>
      <c r="C155" s="5" t="s">
        <v>163</v>
      </c>
      <c r="D155" s="5" t="s">
        <v>702</v>
      </c>
      <c r="E155" s="5" t="s">
        <v>704</v>
      </c>
      <c r="F155" s="5"/>
      <c r="G155" s="12">
        <f t="shared" si="23"/>
        <v>180000</v>
      </c>
      <c r="H155" s="12">
        <f t="shared" si="23"/>
        <v>180000</v>
      </c>
      <c r="I155" s="12">
        <f t="shared" si="22"/>
        <v>150000</v>
      </c>
      <c r="J155" s="94">
        <f t="shared" si="19"/>
        <v>100</v>
      </c>
    </row>
    <row r="156" spans="1:10" ht="31.5">
      <c r="A156" s="5" t="s">
        <v>245</v>
      </c>
      <c r="B156" s="6" t="s">
        <v>268</v>
      </c>
      <c r="C156" s="5" t="s">
        <v>163</v>
      </c>
      <c r="D156" s="5" t="s">
        <v>702</v>
      </c>
      <c r="E156" s="5" t="s">
        <v>704</v>
      </c>
      <c r="F156" s="5" t="s">
        <v>95</v>
      </c>
      <c r="G156" s="12">
        <f t="shared" si="23"/>
        <v>180000</v>
      </c>
      <c r="H156" s="12">
        <f t="shared" si="23"/>
        <v>180000</v>
      </c>
      <c r="I156" s="12">
        <f>I157</f>
        <v>150000</v>
      </c>
      <c r="J156" s="94">
        <f t="shared" si="19"/>
        <v>100</v>
      </c>
    </row>
    <row r="157" spans="1:10" ht="31.5">
      <c r="A157" s="5" t="s">
        <v>246</v>
      </c>
      <c r="B157" s="6" t="s">
        <v>96</v>
      </c>
      <c r="C157" s="5" t="s">
        <v>163</v>
      </c>
      <c r="D157" s="5" t="s">
        <v>702</v>
      </c>
      <c r="E157" s="5" t="s">
        <v>704</v>
      </c>
      <c r="F157" s="5" t="s">
        <v>97</v>
      </c>
      <c r="G157" s="12">
        <v>180000</v>
      </c>
      <c r="H157" s="12">
        <v>180000</v>
      </c>
      <c r="I157" s="12">
        <v>150000</v>
      </c>
      <c r="J157" s="94">
        <f t="shared" si="19"/>
        <v>100</v>
      </c>
    </row>
    <row r="158" spans="1:10" ht="15.75">
      <c r="A158" s="5" t="s">
        <v>247</v>
      </c>
      <c r="B158" s="6" t="s">
        <v>35</v>
      </c>
      <c r="C158" s="5" t="s">
        <v>163</v>
      </c>
      <c r="D158" s="5" t="s">
        <v>158</v>
      </c>
      <c r="E158" s="5"/>
      <c r="F158" s="5"/>
      <c r="G158" s="12">
        <f aca="true" t="shared" si="24" ref="G158:I159">G159</f>
        <v>15982200</v>
      </c>
      <c r="H158" s="12">
        <f t="shared" si="24"/>
        <v>15982200</v>
      </c>
      <c r="I158" s="12" t="e">
        <f t="shared" si="24"/>
        <v>#REF!</v>
      </c>
      <c r="J158" s="94">
        <f t="shared" si="19"/>
        <v>100</v>
      </c>
    </row>
    <row r="159" spans="1:10" ht="47.25">
      <c r="A159" s="5" t="s">
        <v>248</v>
      </c>
      <c r="B159" s="6" t="s">
        <v>830</v>
      </c>
      <c r="C159" s="5" t="s">
        <v>163</v>
      </c>
      <c r="D159" s="5" t="s">
        <v>158</v>
      </c>
      <c r="E159" s="5" t="s">
        <v>596</v>
      </c>
      <c r="F159" s="5"/>
      <c r="G159" s="12">
        <f>G160</f>
        <v>15982200</v>
      </c>
      <c r="H159" s="12">
        <f>H160</f>
        <v>15982200</v>
      </c>
      <c r="I159" s="12" t="e">
        <f t="shared" si="24"/>
        <v>#REF!</v>
      </c>
      <c r="J159" s="94">
        <f t="shared" si="19"/>
        <v>100</v>
      </c>
    </row>
    <row r="160" spans="1:10" ht="15.75">
      <c r="A160" s="5" t="s">
        <v>249</v>
      </c>
      <c r="B160" s="6" t="s">
        <v>696</v>
      </c>
      <c r="C160" s="5" t="s">
        <v>163</v>
      </c>
      <c r="D160" s="5" t="s">
        <v>158</v>
      </c>
      <c r="E160" s="5" t="s">
        <v>697</v>
      </c>
      <c r="F160" s="5"/>
      <c r="G160" s="12">
        <f>G161</f>
        <v>15982200</v>
      </c>
      <c r="H160" s="12">
        <f>H161</f>
        <v>15982200</v>
      </c>
      <c r="I160" s="12" t="e">
        <f>I161+#REF!</f>
        <v>#REF!</v>
      </c>
      <c r="J160" s="94">
        <f t="shared" si="19"/>
        <v>100</v>
      </c>
    </row>
    <row r="161" spans="1:10" ht="94.5">
      <c r="A161" s="5" t="s">
        <v>250</v>
      </c>
      <c r="B161" s="6" t="s">
        <v>649</v>
      </c>
      <c r="C161" s="5" t="s">
        <v>163</v>
      </c>
      <c r="D161" s="5" t="s">
        <v>158</v>
      </c>
      <c r="E161" s="5" t="s">
        <v>807</v>
      </c>
      <c r="F161" s="5"/>
      <c r="G161" s="12">
        <f aca="true" t="shared" si="25" ref="G161:I162">G162</f>
        <v>15982200</v>
      </c>
      <c r="H161" s="12">
        <f t="shared" si="25"/>
        <v>15982200</v>
      </c>
      <c r="I161" s="12">
        <f t="shared" si="25"/>
        <v>13958300</v>
      </c>
      <c r="J161" s="94">
        <f t="shared" si="19"/>
        <v>100</v>
      </c>
    </row>
    <row r="162" spans="1:10" ht="15.75">
      <c r="A162" s="5" t="s">
        <v>251</v>
      </c>
      <c r="B162" s="6" t="s">
        <v>100</v>
      </c>
      <c r="C162" s="5" t="s">
        <v>163</v>
      </c>
      <c r="D162" s="5" t="s">
        <v>158</v>
      </c>
      <c r="E162" s="5" t="s">
        <v>807</v>
      </c>
      <c r="F162" s="5" t="s">
        <v>101</v>
      </c>
      <c r="G162" s="12">
        <f t="shared" si="25"/>
        <v>15982200</v>
      </c>
      <c r="H162" s="12">
        <f t="shared" si="25"/>
        <v>15982200</v>
      </c>
      <c r="I162" s="12">
        <f t="shared" si="25"/>
        <v>13958300</v>
      </c>
      <c r="J162" s="94">
        <f t="shared" si="19"/>
        <v>100</v>
      </c>
    </row>
    <row r="163" spans="1:10" ht="51" customHeight="1">
      <c r="A163" s="5" t="s">
        <v>252</v>
      </c>
      <c r="B163" s="6" t="s">
        <v>269</v>
      </c>
      <c r="C163" s="5" t="s">
        <v>163</v>
      </c>
      <c r="D163" s="5" t="s">
        <v>158</v>
      </c>
      <c r="E163" s="5" t="s">
        <v>807</v>
      </c>
      <c r="F163" s="5" t="s">
        <v>165</v>
      </c>
      <c r="G163" s="12">
        <v>15982200</v>
      </c>
      <c r="H163" s="12">
        <v>15982200</v>
      </c>
      <c r="I163" s="12">
        <v>13958300</v>
      </c>
      <c r="J163" s="94">
        <f t="shared" si="19"/>
        <v>100</v>
      </c>
    </row>
    <row r="164" spans="1:10" ht="31.5" customHeight="1">
      <c r="A164" s="5" t="s">
        <v>253</v>
      </c>
      <c r="B164" s="6" t="s">
        <v>952</v>
      </c>
      <c r="C164" s="5" t="s">
        <v>163</v>
      </c>
      <c r="D164" s="5" t="s">
        <v>949</v>
      </c>
      <c r="E164" s="5"/>
      <c r="F164" s="5"/>
      <c r="G164" s="12">
        <f aca="true" t="shared" si="26" ref="G164:I165">G165</f>
        <v>8923640</v>
      </c>
      <c r="H164" s="12">
        <f t="shared" si="26"/>
        <v>8267638.8</v>
      </c>
      <c r="I164" s="12">
        <f t="shared" si="26"/>
        <v>0</v>
      </c>
      <c r="J164" s="94">
        <f t="shared" si="19"/>
        <v>92.64872630451251</v>
      </c>
    </row>
    <row r="165" spans="1:10" ht="53.25" customHeight="1">
      <c r="A165" s="5" t="s">
        <v>254</v>
      </c>
      <c r="B165" s="6" t="s">
        <v>953</v>
      </c>
      <c r="C165" s="5" t="s">
        <v>163</v>
      </c>
      <c r="D165" s="5" t="s">
        <v>949</v>
      </c>
      <c r="E165" s="5" t="s">
        <v>596</v>
      </c>
      <c r="F165" s="5"/>
      <c r="G165" s="12">
        <f t="shared" si="26"/>
        <v>8923640</v>
      </c>
      <c r="H165" s="12">
        <f t="shared" si="26"/>
        <v>8267638.8</v>
      </c>
      <c r="I165" s="12">
        <f t="shared" si="26"/>
        <v>0</v>
      </c>
      <c r="J165" s="94">
        <f t="shared" si="19"/>
        <v>92.64872630451251</v>
      </c>
    </row>
    <row r="166" spans="1:10" ht="57" customHeight="1">
      <c r="A166" s="5" t="s">
        <v>255</v>
      </c>
      <c r="B166" s="6" t="s">
        <v>954</v>
      </c>
      <c r="C166" s="5" t="s">
        <v>163</v>
      </c>
      <c r="D166" s="5" t="s">
        <v>949</v>
      </c>
      <c r="E166" s="5" t="s">
        <v>950</v>
      </c>
      <c r="F166" s="5"/>
      <c r="G166" s="12">
        <f>G167+G170</f>
        <v>8923640</v>
      </c>
      <c r="H166" s="12">
        <f>H167+H170</f>
        <v>8267638.8</v>
      </c>
      <c r="I166" s="12">
        <f>I167</f>
        <v>0</v>
      </c>
      <c r="J166" s="94">
        <f t="shared" si="19"/>
        <v>92.64872630451251</v>
      </c>
    </row>
    <row r="167" spans="1:10" ht="131.25" customHeight="1">
      <c r="A167" s="5" t="s">
        <v>256</v>
      </c>
      <c r="B167" s="6" t="s">
        <v>955</v>
      </c>
      <c r="C167" s="5" t="s">
        <v>163</v>
      </c>
      <c r="D167" s="5" t="s">
        <v>949</v>
      </c>
      <c r="E167" s="5" t="s">
        <v>951</v>
      </c>
      <c r="F167" s="5"/>
      <c r="G167" s="12">
        <f>G169</f>
        <v>1841540</v>
      </c>
      <c r="H167" s="12">
        <f>H169</f>
        <v>1185538.8</v>
      </c>
      <c r="I167" s="12">
        <f>I168</f>
        <v>0</v>
      </c>
      <c r="J167" s="94">
        <f t="shared" si="19"/>
        <v>64.37757529024621</v>
      </c>
    </row>
    <row r="168" spans="1:10" ht="38.25" customHeight="1">
      <c r="A168" s="5" t="s">
        <v>502</v>
      </c>
      <c r="B168" s="6" t="s">
        <v>268</v>
      </c>
      <c r="C168" s="5" t="s">
        <v>163</v>
      </c>
      <c r="D168" s="5" t="s">
        <v>949</v>
      </c>
      <c r="E168" s="5" t="s">
        <v>951</v>
      </c>
      <c r="F168" s="5" t="s">
        <v>95</v>
      </c>
      <c r="G168" s="12">
        <f>G169</f>
        <v>1841540</v>
      </c>
      <c r="H168" s="12">
        <f>H169</f>
        <v>1185538.8</v>
      </c>
      <c r="I168" s="12">
        <f>I169</f>
        <v>0</v>
      </c>
      <c r="J168" s="94">
        <f t="shared" si="19"/>
        <v>64.37757529024621</v>
      </c>
    </row>
    <row r="169" spans="1:10" ht="43.5" customHeight="1">
      <c r="A169" s="5" t="s">
        <v>257</v>
      </c>
      <c r="B169" s="6" t="s">
        <v>96</v>
      </c>
      <c r="C169" s="5" t="s">
        <v>163</v>
      </c>
      <c r="D169" s="5" t="s">
        <v>949</v>
      </c>
      <c r="E169" s="5" t="s">
        <v>951</v>
      </c>
      <c r="F169" s="5" t="s">
        <v>97</v>
      </c>
      <c r="G169" s="12">
        <v>1841540</v>
      </c>
      <c r="H169" s="12">
        <v>1185538.8</v>
      </c>
      <c r="I169" s="12">
        <v>0</v>
      </c>
      <c r="J169" s="94">
        <f t="shared" si="19"/>
        <v>64.37757529024621</v>
      </c>
    </row>
    <row r="170" spans="1:10" ht="135" customHeight="1">
      <c r="A170" s="5" t="s">
        <v>258</v>
      </c>
      <c r="B170" s="6" t="s">
        <v>1081</v>
      </c>
      <c r="C170" s="5" t="s">
        <v>163</v>
      </c>
      <c r="D170" s="5" t="s">
        <v>949</v>
      </c>
      <c r="E170" s="5" t="s">
        <v>1080</v>
      </c>
      <c r="F170" s="5"/>
      <c r="G170" s="12">
        <f>G172</f>
        <v>7082100</v>
      </c>
      <c r="H170" s="12">
        <f>H172</f>
        <v>7082100</v>
      </c>
      <c r="I170" s="12">
        <v>0</v>
      </c>
      <c r="J170" s="94">
        <f t="shared" si="19"/>
        <v>100</v>
      </c>
    </row>
    <row r="171" spans="1:10" ht="43.5" customHeight="1">
      <c r="A171" s="5" t="s">
        <v>259</v>
      </c>
      <c r="B171" s="6" t="s">
        <v>268</v>
      </c>
      <c r="C171" s="5" t="s">
        <v>163</v>
      </c>
      <c r="D171" s="5" t="s">
        <v>949</v>
      </c>
      <c r="E171" s="5" t="s">
        <v>1080</v>
      </c>
      <c r="F171" s="5" t="s">
        <v>95</v>
      </c>
      <c r="G171" s="12">
        <f>G172</f>
        <v>7082100</v>
      </c>
      <c r="H171" s="12">
        <f>H172</f>
        <v>7082100</v>
      </c>
      <c r="I171" s="12">
        <v>0</v>
      </c>
      <c r="J171" s="94">
        <f t="shared" si="19"/>
        <v>100</v>
      </c>
    </row>
    <row r="172" spans="1:10" ht="43.5" customHeight="1">
      <c r="A172" s="5" t="s">
        <v>260</v>
      </c>
      <c r="B172" s="6" t="s">
        <v>96</v>
      </c>
      <c r="C172" s="5" t="s">
        <v>163</v>
      </c>
      <c r="D172" s="5" t="s">
        <v>949</v>
      </c>
      <c r="E172" s="5" t="s">
        <v>1080</v>
      </c>
      <c r="F172" s="5" t="s">
        <v>97</v>
      </c>
      <c r="G172" s="12">
        <v>7082100</v>
      </c>
      <c r="H172" s="12">
        <v>7082100</v>
      </c>
      <c r="I172" s="12">
        <v>0</v>
      </c>
      <c r="J172" s="94">
        <f t="shared" si="19"/>
        <v>100</v>
      </c>
    </row>
    <row r="173" spans="1:10" ht="31.5" customHeight="1">
      <c r="A173" s="5" t="s">
        <v>261</v>
      </c>
      <c r="B173" s="6" t="s">
        <v>815</v>
      </c>
      <c r="C173" s="5" t="s">
        <v>163</v>
      </c>
      <c r="D173" s="5" t="s">
        <v>816</v>
      </c>
      <c r="E173" s="5"/>
      <c r="F173" s="5"/>
      <c r="G173" s="12">
        <f>G174+G182</f>
        <v>4676718.18</v>
      </c>
      <c r="H173" s="12">
        <f>H174+H182</f>
        <v>4087005.93</v>
      </c>
      <c r="I173" s="12">
        <f>I174+I182</f>
        <v>779000</v>
      </c>
      <c r="J173" s="94">
        <f t="shared" si="19"/>
        <v>87.39046854433296</v>
      </c>
    </row>
    <row r="174" spans="1:10" ht="33" customHeight="1">
      <c r="A174" s="5" t="s">
        <v>262</v>
      </c>
      <c r="B174" s="86" t="s">
        <v>817</v>
      </c>
      <c r="C174" s="5" t="s">
        <v>163</v>
      </c>
      <c r="D174" s="5" t="s">
        <v>818</v>
      </c>
      <c r="E174" s="5"/>
      <c r="F174" s="5"/>
      <c r="G174" s="12">
        <f aca="true" t="shared" si="27" ref="G174:I180">G175</f>
        <v>688873</v>
      </c>
      <c r="H174" s="12">
        <f t="shared" si="27"/>
        <v>684160.75</v>
      </c>
      <c r="I174" s="12">
        <f t="shared" si="27"/>
        <v>679000</v>
      </c>
      <c r="J174" s="94">
        <f t="shared" si="19"/>
        <v>99.31594793234747</v>
      </c>
    </row>
    <row r="175" spans="1:10" ht="32.25" customHeight="1">
      <c r="A175" s="5" t="s">
        <v>263</v>
      </c>
      <c r="B175" s="6" t="s">
        <v>568</v>
      </c>
      <c r="C175" s="5" t="s">
        <v>163</v>
      </c>
      <c r="D175" s="5" t="s">
        <v>818</v>
      </c>
      <c r="E175" s="5" t="s">
        <v>589</v>
      </c>
      <c r="F175" s="5"/>
      <c r="G175" s="12">
        <f t="shared" si="27"/>
        <v>688873</v>
      </c>
      <c r="H175" s="12">
        <f t="shared" si="27"/>
        <v>684160.75</v>
      </c>
      <c r="I175" s="12">
        <f t="shared" si="27"/>
        <v>679000</v>
      </c>
      <c r="J175" s="94">
        <f t="shared" si="19"/>
        <v>99.31594793234747</v>
      </c>
    </row>
    <row r="176" spans="1:10" ht="33" customHeight="1">
      <c r="A176" s="5" t="s">
        <v>264</v>
      </c>
      <c r="B176" s="6" t="s">
        <v>696</v>
      </c>
      <c r="C176" s="5" t="s">
        <v>163</v>
      </c>
      <c r="D176" s="5" t="s">
        <v>818</v>
      </c>
      <c r="E176" s="5" t="s">
        <v>934</v>
      </c>
      <c r="F176" s="5"/>
      <c r="G176" s="12">
        <f t="shared" si="27"/>
        <v>688873</v>
      </c>
      <c r="H176" s="12">
        <f t="shared" si="27"/>
        <v>684160.75</v>
      </c>
      <c r="I176" s="12">
        <f t="shared" si="27"/>
        <v>679000</v>
      </c>
      <c r="J176" s="94">
        <f t="shared" si="19"/>
        <v>99.31594793234747</v>
      </c>
    </row>
    <row r="177" spans="1:10" ht="71.25" customHeight="1">
      <c r="A177" s="5" t="s">
        <v>270</v>
      </c>
      <c r="B177" s="73" t="s">
        <v>946</v>
      </c>
      <c r="C177" s="5" t="s">
        <v>163</v>
      </c>
      <c r="D177" s="5" t="s">
        <v>818</v>
      </c>
      <c r="E177" s="5" t="s">
        <v>935</v>
      </c>
      <c r="F177" s="5"/>
      <c r="G177" s="12">
        <f>G180+G178</f>
        <v>688873</v>
      </c>
      <c r="H177" s="12">
        <f>H180+H178</f>
        <v>684160.75</v>
      </c>
      <c r="I177" s="12">
        <f>I180+I178</f>
        <v>679000</v>
      </c>
      <c r="J177" s="94">
        <f t="shared" si="19"/>
        <v>99.31594793234747</v>
      </c>
    </row>
    <row r="178" spans="1:10" ht="79.5" customHeight="1">
      <c r="A178" s="5" t="s">
        <v>271</v>
      </c>
      <c r="B178" s="6" t="s">
        <v>91</v>
      </c>
      <c r="C178" s="5" t="s">
        <v>163</v>
      </c>
      <c r="D178" s="5" t="s">
        <v>818</v>
      </c>
      <c r="E178" s="5" t="s">
        <v>935</v>
      </c>
      <c r="F178" s="5" t="s">
        <v>92</v>
      </c>
      <c r="G178" s="12">
        <f>G179</f>
        <v>76959</v>
      </c>
      <c r="H178" s="12">
        <f>H179</f>
        <v>76959</v>
      </c>
      <c r="I178" s="12">
        <f>I179</f>
        <v>67086</v>
      </c>
      <c r="J178" s="94">
        <f t="shared" si="19"/>
        <v>100</v>
      </c>
    </row>
    <row r="179" spans="1:10" ht="31.5" customHeight="1">
      <c r="A179" s="5" t="s">
        <v>272</v>
      </c>
      <c r="B179" s="6" t="s">
        <v>93</v>
      </c>
      <c r="C179" s="5" t="s">
        <v>163</v>
      </c>
      <c r="D179" s="5" t="s">
        <v>818</v>
      </c>
      <c r="E179" s="5" t="s">
        <v>935</v>
      </c>
      <c r="F179" s="5" t="s">
        <v>94</v>
      </c>
      <c r="G179" s="12">
        <v>76959</v>
      </c>
      <c r="H179" s="12">
        <v>76959</v>
      </c>
      <c r="I179" s="12">
        <v>67086</v>
      </c>
      <c r="J179" s="94">
        <f t="shared" si="19"/>
        <v>100</v>
      </c>
    </row>
    <row r="180" spans="1:10" ht="36" customHeight="1">
      <c r="A180" s="5" t="s">
        <v>273</v>
      </c>
      <c r="B180" s="6" t="s">
        <v>268</v>
      </c>
      <c r="C180" s="5" t="s">
        <v>163</v>
      </c>
      <c r="D180" s="5" t="s">
        <v>818</v>
      </c>
      <c r="E180" s="5" t="s">
        <v>935</v>
      </c>
      <c r="F180" s="5" t="s">
        <v>95</v>
      </c>
      <c r="G180" s="12">
        <f t="shared" si="27"/>
        <v>611914</v>
      </c>
      <c r="H180" s="12">
        <f>H181</f>
        <v>607201.75</v>
      </c>
      <c r="I180" s="12">
        <f>I181</f>
        <v>611914</v>
      </c>
      <c r="J180" s="94">
        <f t="shared" si="19"/>
        <v>99.22991629542713</v>
      </c>
    </row>
    <row r="181" spans="1:10" ht="35.25" customHeight="1">
      <c r="A181" s="5" t="s">
        <v>275</v>
      </c>
      <c r="B181" s="6" t="s">
        <v>96</v>
      </c>
      <c r="C181" s="5" t="s">
        <v>163</v>
      </c>
      <c r="D181" s="5" t="s">
        <v>818</v>
      </c>
      <c r="E181" s="5" t="s">
        <v>935</v>
      </c>
      <c r="F181" s="5" t="s">
        <v>97</v>
      </c>
      <c r="G181" s="12">
        <v>611914</v>
      </c>
      <c r="H181" s="12">
        <v>607201.75</v>
      </c>
      <c r="I181" s="12">
        <v>611914</v>
      </c>
      <c r="J181" s="94">
        <f t="shared" si="19"/>
        <v>99.22991629542713</v>
      </c>
    </row>
    <row r="182" spans="1:10" ht="29.25" customHeight="1">
      <c r="A182" s="5" t="s">
        <v>276</v>
      </c>
      <c r="B182" s="6" t="s">
        <v>912</v>
      </c>
      <c r="C182" s="5" t="s">
        <v>163</v>
      </c>
      <c r="D182" s="5" t="s">
        <v>913</v>
      </c>
      <c r="E182" s="5"/>
      <c r="F182" s="5"/>
      <c r="G182" s="12">
        <f>G183</f>
        <v>3987845.18</v>
      </c>
      <c r="H182" s="12">
        <f>H183</f>
        <v>3402845.18</v>
      </c>
      <c r="I182" s="12">
        <f>I183</f>
        <v>100000</v>
      </c>
      <c r="J182" s="94">
        <f t="shared" si="19"/>
        <v>85.33042348449446</v>
      </c>
    </row>
    <row r="183" spans="1:10" ht="35.25" customHeight="1">
      <c r="A183" s="5" t="s">
        <v>277</v>
      </c>
      <c r="B183" s="6" t="s">
        <v>914</v>
      </c>
      <c r="C183" s="5" t="s">
        <v>163</v>
      </c>
      <c r="D183" s="5" t="s">
        <v>913</v>
      </c>
      <c r="E183" s="5" t="s">
        <v>915</v>
      </c>
      <c r="F183" s="5"/>
      <c r="G183" s="12">
        <f>G184</f>
        <v>3987845.18</v>
      </c>
      <c r="H183" s="12">
        <f aca="true" t="shared" si="28" ref="H183:I186">H184</f>
        <v>3402845.18</v>
      </c>
      <c r="I183" s="12">
        <f t="shared" si="28"/>
        <v>100000</v>
      </c>
      <c r="J183" s="94">
        <f t="shared" si="19"/>
        <v>85.33042348449446</v>
      </c>
    </row>
    <row r="184" spans="1:10" ht="37.5" customHeight="1">
      <c r="A184" s="5" t="s">
        <v>278</v>
      </c>
      <c r="B184" s="6" t="s">
        <v>916</v>
      </c>
      <c r="C184" s="5" t="s">
        <v>163</v>
      </c>
      <c r="D184" s="5" t="s">
        <v>913</v>
      </c>
      <c r="E184" s="5" t="s">
        <v>917</v>
      </c>
      <c r="F184" s="5"/>
      <c r="G184" s="12">
        <f>G185</f>
        <v>3987845.18</v>
      </c>
      <c r="H184" s="12">
        <f t="shared" si="28"/>
        <v>3402845.18</v>
      </c>
      <c r="I184" s="12">
        <f t="shared" si="28"/>
        <v>100000</v>
      </c>
      <c r="J184" s="94">
        <f t="shared" si="19"/>
        <v>85.33042348449446</v>
      </c>
    </row>
    <row r="185" spans="1:10" ht="66.75" customHeight="1">
      <c r="A185" s="5" t="s">
        <v>279</v>
      </c>
      <c r="B185" s="6" t="s">
        <v>918</v>
      </c>
      <c r="C185" s="5" t="s">
        <v>163</v>
      </c>
      <c r="D185" s="5" t="s">
        <v>913</v>
      </c>
      <c r="E185" s="5" t="s">
        <v>919</v>
      </c>
      <c r="F185" s="5"/>
      <c r="G185" s="12">
        <f>G186</f>
        <v>3987845.18</v>
      </c>
      <c r="H185" s="12">
        <f t="shared" si="28"/>
        <v>3402845.18</v>
      </c>
      <c r="I185" s="12">
        <f t="shared" si="28"/>
        <v>100000</v>
      </c>
      <c r="J185" s="94">
        <f t="shared" si="19"/>
        <v>85.33042348449446</v>
      </c>
    </row>
    <row r="186" spans="1:10" ht="33.75" customHeight="1">
      <c r="A186" s="5" t="s">
        <v>503</v>
      </c>
      <c r="B186" s="6" t="s">
        <v>268</v>
      </c>
      <c r="C186" s="5" t="s">
        <v>163</v>
      </c>
      <c r="D186" s="5" t="s">
        <v>913</v>
      </c>
      <c r="E186" s="5" t="s">
        <v>919</v>
      </c>
      <c r="F186" s="5" t="s">
        <v>95</v>
      </c>
      <c r="G186" s="12">
        <f>G187</f>
        <v>3987845.18</v>
      </c>
      <c r="H186" s="12">
        <f t="shared" si="28"/>
        <v>3402845.18</v>
      </c>
      <c r="I186" s="12">
        <f t="shared" si="28"/>
        <v>100000</v>
      </c>
      <c r="J186" s="94">
        <f t="shared" si="19"/>
        <v>85.33042348449446</v>
      </c>
    </row>
    <row r="187" spans="1:10" ht="36" customHeight="1">
      <c r="A187" s="5" t="s">
        <v>504</v>
      </c>
      <c r="B187" s="6" t="s">
        <v>96</v>
      </c>
      <c r="C187" s="5" t="s">
        <v>163</v>
      </c>
      <c r="D187" s="5" t="s">
        <v>913</v>
      </c>
      <c r="E187" s="5" t="s">
        <v>919</v>
      </c>
      <c r="F187" s="5" t="s">
        <v>97</v>
      </c>
      <c r="G187" s="12">
        <v>3987845.18</v>
      </c>
      <c r="H187" s="12">
        <v>3402845.18</v>
      </c>
      <c r="I187" s="12">
        <v>100000</v>
      </c>
      <c r="J187" s="94">
        <f t="shared" si="19"/>
        <v>85.33042348449446</v>
      </c>
    </row>
    <row r="188" spans="1:10" ht="15.75">
      <c r="A188" s="5" t="s">
        <v>505</v>
      </c>
      <c r="B188" s="6" t="s">
        <v>170</v>
      </c>
      <c r="C188" s="5" t="s">
        <v>163</v>
      </c>
      <c r="D188" s="5" t="s">
        <v>126</v>
      </c>
      <c r="E188" s="5"/>
      <c r="F188" s="5"/>
      <c r="G188" s="12">
        <f>G195+G189+G209</f>
        <v>6960220.71</v>
      </c>
      <c r="H188" s="12">
        <f>H195+H189+H209</f>
        <v>6847528.13</v>
      </c>
      <c r="I188" s="12">
        <f>I195+I189+I209</f>
        <v>8737726.83</v>
      </c>
      <c r="J188" s="94">
        <f t="shared" si="19"/>
        <v>98.3809050790862</v>
      </c>
    </row>
    <row r="189" spans="1:10" ht="15.75">
      <c r="A189" s="5" t="s">
        <v>506</v>
      </c>
      <c r="B189" s="6" t="s">
        <v>127</v>
      </c>
      <c r="C189" s="5" t="s">
        <v>163</v>
      </c>
      <c r="D189" s="5" t="s">
        <v>128</v>
      </c>
      <c r="E189" s="5"/>
      <c r="F189" s="5"/>
      <c r="G189" s="12">
        <f aca="true" t="shared" si="29" ref="G189:I193">G190</f>
        <v>2207520.71</v>
      </c>
      <c r="H189" s="12">
        <f t="shared" si="29"/>
        <v>2207520.71</v>
      </c>
      <c r="I189" s="12">
        <f t="shared" si="29"/>
        <v>2341500</v>
      </c>
      <c r="J189" s="94">
        <f t="shared" si="19"/>
        <v>100</v>
      </c>
    </row>
    <row r="190" spans="1:10" ht="47.25">
      <c r="A190" s="5" t="s">
        <v>283</v>
      </c>
      <c r="B190" s="6" t="s">
        <v>932</v>
      </c>
      <c r="C190" s="5" t="s">
        <v>163</v>
      </c>
      <c r="D190" s="5" t="s">
        <v>128</v>
      </c>
      <c r="E190" s="5" t="s">
        <v>635</v>
      </c>
      <c r="F190" s="5"/>
      <c r="G190" s="12">
        <f t="shared" si="29"/>
        <v>2207520.71</v>
      </c>
      <c r="H190" s="12">
        <f t="shared" si="29"/>
        <v>2207520.71</v>
      </c>
      <c r="I190" s="12">
        <f t="shared" si="29"/>
        <v>2341500</v>
      </c>
      <c r="J190" s="94">
        <f t="shared" si="19"/>
        <v>100</v>
      </c>
    </row>
    <row r="191" spans="1:10" ht="15.75">
      <c r="A191" s="5" t="s">
        <v>284</v>
      </c>
      <c r="B191" s="6" t="s">
        <v>696</v>
      </c>
      <c r="C191" s="5" t="s">
        <v>163</v>
      </c>
      <c r="D191" s="5" t="s">
        <v>128</v>
      </c>
      <c r="E191" s="5" t="s">
        <v>797</v>
      </c>
      <c r="F191" s="5"/>
      <c r="G191" s="12">
        <f t="shared" si="29"/>
        <v>2207520.71</v>
      </c>
      <c r="H191" s="12">
        <f t="shared" si="29"/>
        <v>2207520.71</v>
      </c>
      <c r="I191" s="12">
        <f t="shared" si="29"/>
        <v>2341500</v>
      </c>
      <c r="J191" s="94">
        <f t="shared" si="19"/>
        <v>100</v>
      </c>
    </row>
    <row r="192" spans="1:11" ht="84" customHeight="1">
      <c r="A192" s="5" t="s">
        <v>285</v>
      </c>
      <c r="B192" s="6" t="s">
        <v>831</v>
      </c>
      <c r="C192" s="5" t="s">
        <v>163</v>
      </c>
      <c r="D192" s="5" t="s">
        <v>128</v>
      </c>
      <c r="E192" s="5" t="s">
        <v>798</v>
      </c>
      <c r="F192" s="5"/>
      <c r="G192" s="12">
        <f t="shared" si="29"/>
        <v>2207520.71</v>
      </c>
      <c r="H192" s="12">
        <f t="shared" si="29"/>
        <v>2207520.71</v>
      </c>
      <c r="I192" s="12">
        <f t="shared" si="29"/>
        <v>2341500</v>
      </c>
      <c r="J192" s="94">
        <f t="shared" si="19"/>
        <v>100</v>
      </c>
      <c r="K192" s="1" t="s">
        <v>811</v>
      </c>
    </row>
    <row r="193" spans="1:10" ht="15.75">
      <c r="A193" s="5" t="s">
        <v>286</v>
      </c>
      <c r="B193" s="6" t="s">
        <v>98</v>
      </c>
      <c r="C193" s="5" t="s">
        <v>163</v>
      </c>
      <c r="D193" s="5" t="s">
        <v>128</v>
      </c>
      <c r="E193" s="5" t="s">
        <v>798</v>
      </c>
      <c r="F193" s="5" t="s">
        <v>99</v>
      </c>
      <c r="G193" s="12">
        <f t="shared" si="29"/>
        <v>2207520.71</v>
      </c>
      <c r="H193" s="12">
        <f t="shared" si="29"/>
        <v>2207520.71</v>
      </c>
      <c r="I193" s="12">
        <f t="shared" si="29"/>
        <v>2341500</v>
      </c>
      <c r="J193" s="94">
        <f t="shared" si="19"/>
        <v>100</v>
      </c>
    </row>
    <row r="194" spans="1:10" ht="31.5">
      <c r="A194" s="5" t="s">
        <v>287</v>
      </c>
      <c r="B194" s="6" t="s">
        <v>580</v>
      </c>
      <c r="C194" s="5" t="s">
        <v>163</v>
      </c>
      <c r="D194" s="5" t="s">
        <v>128</v>
      </c>
      <c r="E194" s="5" t="s">
        <v>798</v>
      </c>
      <c r="F194" s="5" t="s">
        <v>388</v>
      </c>
      <c r="G194" s="12">
        <v>2207520.71</v>
      </c>
      <c r="H194" s="12">
        <v>2207520.71</v>
      </c>
      <c r="I194" s="12">
        <v>2341500</v>
      </c>
      <c r="J194" s="94">
        <f t="shared" si="19"/>
        <v>100</v>
      </c>
    </row>
    <row r="195" spans="1:10" ht="15.75">
      <c r="A195" s="5" t="s">
        <v>288</v>
      </c>
      <c r="B195" s="6" t="s">
        <v>37</v>
      </c>
      <c r="C195" s="5" t="s">
        <v>163</v>
      </c>
      <c r="D195" s="5" t="s">
        <v>129</v>
      </c>
      <c r="E195" s="5"/>
      <c r="F195" s="5"/>
      <c r="G195" s="12">
        <f>G196+G201</f>
        <v>3498800</v>
      </c>
      <c r="H195" s="12">
        <f>H196+H201</f>
        <v>3498800</v>
      </c>
      <c r="I195" s="12">
        <f>I196+I201</f>
        <v>5290526.83</v>
      </c>
      <c r="J195" s="94">
        <f t="shared" si="19"/>
        <v>100</v>
      </c>
    </row>
    <row r="196" spans="1:10" ht="31.5">
      <c r="A196" s="5" t="s">
        <v>289</v>
      </c>
      <c r="B196" s="6" t="s">
        <v>832</v>
      </c>
      <c r="C196" s="5" t="s">
        <v>163</v>
      </c>
      <c r="D196" s="5" t="s">
        <v>129</v>
      </c>
      <c r="E196" s="5" t="s">
        <v>597</v>
      </c>
      <c r="F196" s="5"/>
      <c r="G196" s="12">
        <f aca="true" t="shared" si="30" ref="G196:I197">G197</f>
        <v>1108800</v>
      </c>
      <c r="H196" s="12">
        <f t="shared" si="30"/>
        <v>1108800</v>
      </c>
      <c r="I196" s="12">
        <f t="shared" si="30"/>
        <v>1650726.83</v>
      </c>
      <c r="J196" s="94">
        <f t="shared" si="19"/>
        <v>100</v>
      </c>
    </row>
    <row r="197" spans="1:10" ht="31.5">
      <c r="A197" s="5" t="s">
        <v>290</v>
      </c>
      <c r="B197" s="6" t="s">
        <v>784</v>
      </c>
      <c r="C197" s="5" t="s">
        <v>163</v>
      </c>
      <c r="D197" s="5" t="s">
        <v>129</v>
      </c>
      <c r="E197" s="5" t="s">
        <v>598</v>
      </c>
      <c r="F197" s="5"/>
      <c r="G197" s="12">
        <f>G198</f>
        <v>1108800</v>
      </c>
      <c r="H197" s="12">
        <f>H198</f>
        <v>1108800</v>
      </c>
      <c r="I197" s="12">
        <f t="shared" si="30"/>
        <v>1650726.83</v>
      </c>
      <c r="J197" s="94">
        <f t="shared" si="19"/>
        <v>100</v>
      </c>
    </row>
    <row r="198" spans="1:10" ht="63">
      <c r="A198" s="5" t="s">
        <v>291</v>
      </c>
      <c r="B198" s="6" t="s">
        <v>833</v>
      </c>
      <c r="C198" s="5" t="s">
        <v>163</v>
      </c>
      <c r="D198" s="5" t="s">
        <v>129</v>
      </c>
      <c r="E198" s="5" t="s">
        <v>901</v>
      </c>
      <c r="F198" s="5"/>
      <c r="G198" s="12">
        <f aca="true" t="shared" si="31" ref="G198:I199">G199</f>
        <v>1108800</v>
      </c>
      <c r="H198" s="12">
        <f t="shared" si="31"/>
        <v>1108800</v>
      </c>
      <c r="I198" s="12">
        <f t="shared" si="31"/>
        <v>1650726.83</v>
      </c>
      <c r="J198" s="94">
        <f t="shared" si="19"/>
        <v>100</v>
      </c>
    </row>
    <row r="199" spans="1:10" ht="15.75">
      <c r="A199" s="5" t="s">
        <v>292</v>
      </c>
      <c r="B199" s="6" t="s">
        <v>98</v>
      </c>
      <c r="C199" s="5" t="s">
        <v>163</v>
      </c>
      <c r="D199" s="5" t="s">
        <v>129</v>
      </c>
      <c r="E199" s="5" t="s">
        <v>901</v>
      </c>
      <c r="F199" s="5" t="s">
        <v>99</v>
      </c>
      <c r="G199" s="12">
        <f t="shared" si="31"/>
        <v>1108800</v>
      </c>
      <c r="H199" s="12">
        <f t="shared" si="31"/>
        <v>1108800</v>
      </c>
      <c r="I199" s="12">
        <f t="shared" si="31"/>
        <v>1650726.83</v>
      </c>
      <c r="J199" s="94">
        <f t="shared" si="19"/>
        <v>100</v>
      </c>
    </row>
    <row r="200" spans="1:10" ht="31.5">
      <c r="A200" s="5" t="s">
        <v>507</v>
      </c>
      <c r="B200" s="6" t="s">
        <v>580</v>
      </c>
      <c r="C200" s="5" t="s">
        <v>163</v>
      </c>
      <c r="D200" s="5" t="s">
        <v>129</v>
      </c>
      <c r="E200" s="5" t="s">
        <v>901</v>
      </c>
      <c r="F200" s="5" t="s">
        <v>388</v>
      </c>
      <c r="G200" s="12">
        <v>1108800</v>
      </c>
      <c r="H200" s="12">
        <v>1108800</v>
      </c>
      <c r="I200" s="12">
        <v>1650726.83</v>
      </c>
      <c r="J200" s="94">
        <f t="shared" si="19"/>
        <v>100</v>
      </c>
    </row>
    <row r="201" spans="1:10" ht="36" customHeight="1">
      <c r="A201" s="5" t="s">
        <v>508</v>
      </c>
      <c r="B201" s="6" t="s">
        <v>787</v>
      </c>
      <c r="C201" s="5" t="s">
        <v>163</v>
      </c>
      <c r="D201" s="5" t="s">
        <v>129</v>
      </c>
      <c r="E201" s="5" t="s">
        <v>581</v>
      </c>
      <c r="F201" s="5"/>
      <c r="G201" s="12">
        <f>G202</f>
        <v>2390000</v>
      </c>
      <c r="H201" s="12">
        <f>H202</f>
        <v>2390000</v>
      </c>
      <c r="I201" s="12">
        <f>I202</f>
        <v>3639800</v>
      </c>
      <c r="J201" s="94">
        <f t="shared" si="19"/>
        <v>100</v>
      </c>
    </row>
    <row r="202" spans="1:10" ht="31.5">
      <c r="A202" s="5" t="s">
        <v>509</v>
      </c>
      <c r="B202" s="6" t="s">
        <v>689</v>
      </c>
      <c r="C202" s="5" t="s">
        <v>163</v>
      </c>
      <c r="D202" s="5" t="s">
        <v>129</v>
      </c>
      <c r="E202" s="5" t="s">
        <v>599</v>
      </c>
      <c r="F202" s="5"/>
      <c r="G202" s="12">
        <f>G206+G203</f>
        <v>2390000</v>
      </c>
      <c r="H202" s="12">
        <f>H206+H203</f>
        <v>2390000</v>
      </c>
      <c r="I202" s="12">
        <f>I206+I203</f>
        <v>3639800</v>
      </c>
      <c r="J202" s="94">
        <f t="shared" si="19"/>
        <v>100</v>
      </c>
    </row>
    <row r="203" spans="1:10" ht="97.5" customHeight="1">
      <c r="A203" s="5" t="s">
        <v>510</v>
      </c>
      <c r="B203" s="6" t="s">
        <v>1111</v>
      </c>
      <c r="C203" s="5" t="s">
        <v>163</v>
      </c>
      <c r="D203" s="5" t="s">
        <v>129</v>
      </c>
      <c r="E203" s="5" t="s">
        <v>813</v>
      </c>
      <c r="F203" s="5"/>
      <c r="G203" s="12">
        <f aca="true" t="shared" si="32" ref="G203:I204">G204</f>
        <v>1195000</v>
      </c>
      <c r="H203" s="12">
        <f t="shared" si="32"/>
        <v>1195000</v>
      </c>
      <c r="I203" s="12">
        <f t="shared" si="32"/>
        <v>3639800</v>
      </c>
      <c r="J203" s="94">
        <f t="shared" si="19"/>
        <v>100</v>
      </c>
    </row>
    <row r="204" spans="1:10" ht="31.5">
      <c r="A204" s="5" t="s">
        <v>511</v>
      </c>
      <c r="B204" s="25" t="s">
        <v>693</v>
      </c>
      <c r="C204" s="5" t="s">
        <v>163</v>
      </c>
      <c r="D204" s="5" t="s">
        <v>129</v>
      </c>
      <c r="E204" s="5" t="s">
        <v>813</v>
      </c>
      <c r="F204" s="5" t="s">
        <v>8</v>
      </c>
      <c r="G204" s="12">
        <f t="shared" si="32"/>
        <v>1195000</v>
      </c>
      <c r="H204" s="12">
        <f t="shared" si="32"/>
        <v>1195000</v>
      </c>
      <c r="I204" s="12">
        <f t="shared" si="32"/>
        <v>3639800</v>
      </c>
      <c r="J204" s="94">
        <f aca="true" t="shared" si="33" ref="J204:J267">H204/G204*100</f>
        <v>100</v>
      </c>
    </row>
    <row r="205" spans="1:10" ht="15.75">
      <c r="A205" s="5" t="s">
        <v>293</v>
      </c>
      <c r="B205" s="24" t="s">
        <v>662</v>
      </c>
      <c r="C205" s="5" t="s">
        <v>163</v>
      </c>
      <c r="D205" s="5" t="s">
        <v>129</v>
      </c>
      <c r="E205" s="5" t="s">
        <v>813</v>
      </c>
      <c r="F205" s="5" t="s">
        <v>465</v>
      </c>
      <c r="G205" s="12">
        <v>1195000</v>
      </c>
      <c r="H205" s="12">
        <v>1195000</v>
      </c>
      <c r="I205" s="12">
        <v>3639800</v>
      </c>
      <c r="J205" s="94">
        <f t="shared" si="33"/>
        <v>100</v>
      </c>
    </row>
    <row r="206" spans="1:10" ht="99" customHeight="1">
      <c r="A206" s="5" t="s">
        <v>294</v>
      </c>
      <c r="B206" s="81" t="s">
        <v>957</v>
      </c>
      <c r="C206" s="5" t="s">
        <v>163</v>
      </c>
      <c r="D206" s="5" t="s">
        <v>129</v>
      </c>
      <c r="E206" s="5" t="s">
        <v>956</v>
      </c>
      <c r="F206" s="5"/>
      <c r="G206" s="12">
        <f aca="true" t="shared" si="34" ref="G206:I207">G207</f>
        <v>1195000</v>
      </c>
      <c r="H206" s="12">
        <f t="shared" si="34"/>
        <v>1195000</v>
      </c>
      <c r="I206" s="12">
        <f t="shared" si="34"/>
        <v>0</v>
      </c>
      <c r="J206" s="94">
        <f t="shared" si="33"/>
        <v>100</v>
      </c>
    </row>
    <row r="207" spans="1:10" ht="31.5">
      <c r="A207" s="5" t="s">
        <v>295</v>
      </c>
      <c r="B207" s="25" t="s">
        <v>693</v>
      </c>
      <c r="C207" s="5" t="s">
        <v>163</v>
      </c>
      <c r="D207" s="5" t="s">
        <v>129</v>
      </c>
      <c r="E207" s="5" t="s">
        <v>956</v>
      </c>
      <c r="F207" s="5" t="s">
        <v>8</v>
      </c>
      <c r="G207" s="12">
        <f t="shared" si="34"/>
        <v>1195000</v>
      </c>
      <c r="H207" s="12">
        <f t="shared" si="34"/>
        <v>1195000</v>
      </c>
      <c r="I207" s="12">
        <f t="shared" si="34"/>
        <v>0</v>
      </c>
      <c r="J207" s="94">
        <f t="shared" si="33"/>
        <v>100</v>
      </c>
    </row>
    <row r="208" spans="1:10" ht="15.75">
      <c r="A208" s="5" t="s">
        <v>296</v>
      </c>
      <c r="B208" s="24" t="s">
        <v>662</v>
      </c>
      <c r="C208" s="5" t="s">
        <v>163</v>
      </c>
      <c r="D208" s="5" t="s">
        <v>129</v>
      </c>
      <c r="E208" s="5" t="s">
        <v>956</v>
      </c>
      <c r="F208" s="5" t="s">
        <v>465</v>
      </c>
      <c r="G208" s="12">
        <v>1195000</v>
      </c>
      <c r="H208" s="12">
        <v>1195000</v>
      </c>
      <c r="I208" s="12">
        <v>0</v>
      </c>
      <c r="J208" s="94">
        <f t="shared" si="33"/>
        <v>100</v>
      </c>
    </row>
    <row r="209" spans="1:10" ht="15.75">
      <c r="A209" s="5" t="s">
        <v>297</v>
      </c>
      <c r="B209" s="6" t="s">
        <v>131</v>
      </c>
      <c r="C209" s="5" t="s">
        <v>163</v>
      </c>
      <c r="D209" s="5" t="s">
        <v>155</v>
      </c>
      <c r="E209" s="5"/>
      <c r="F209" s="5"/>
      <c r="G209" s="12">
        <f aca="true" t="shared" si="35" ref="G209:I211">G210</f>
        <v>1253900</v>
      </c>
      <c r="H209" s="12">
        <f t="shared" si="35"/>
        <v>1141207.42</v>
      </c>
      <c r="I209" s="12">
        <f t="shared" si="35"/>
        <v>1105700</v>
      </c>
      <c r="J209" s="94">
        <f t="shared" si="33"/>
        <v>91.01263418135417</v>
      </c>
    </row>
    <row r="210" spans="1:10" ht="15.75">
      <c r="A210" s="5" t="s">
        <v>95</v>
      </c>
      <c r="B210" s="6" t="s">
        <v>805</v>
      </c>
      <c r="C210" s="5" t="s">
        <v>163</v>
      </c>
      <c r="D210" s="5" t="s">
        <v>155</v>
      </c>
      <c r="E210" s="5" t="s">
        <v>682</v>
      </c>
      <c r="F210" s="5"/>
      <c r="G210" s="12">
        <f t="shared" si="35"/>
        <v>1253900</v>
      </c>
      <c r="H210" s="12">
        <f t="shared" si="35"/>
        <v>1141207.42</v>
      </c>
      <c r="I210" s="12">
        <f t="shared" si="35"/>
        <v>1105700</v>
      </c>
      <c r="J210" s="94">
        <f t="shared" si="33"/>
        <v>91.01263418135417</v>
      </c>
    </row>
    <row r="211" spans="1:10" ht="15.75">
      <c r="A211" s="5" t="s">
        <v>298</v>
      </c>
      <c r="B211" s="6" t="s">
        <v>803</v>
      </c>
      <c r="C211" s="5" t="s">
        <v>163</v>
      </c>
      <c r="D211" s="5" t="s">
        <v>155</v>
      </c>
      <c r="E211" s="5" t="s">
        <v>584</v>
      </c>
      <c r="F211" s="5"/>
      <c r="G211" s="12">
        <f t="shared" si="35"/>
        <v>1253900</v>
      </c>
      <c r="H211" s="12">
        <f t="shared" si="35"/>
        <v>1141207.42</v>
      </c>
      <c r="I211" s="12">
        <f t="shared" si="35"/>
        <v>1105700</v>
      </c>
      <c r="J211" s="94">
        <f t="shared" si="33"/>
        <v>91.01263418135417</v>
      </c>
    </row>
    <row r="212" spans="1:10" ht="72.75" customHeight="1">
      <c r="A212" s="5" t="s">
        <v>299</v>
      </c>
      <c r="B212" s="21" t="s">
        <v>855</v>
      </c>
      <c r="C212" s="5" t="s">
        <v>163</v>
      </c>
      <c r="D212" s="5" t="s">
        <v>155</v>
      </c>
      <c r="E212" s="5" t="s">
        <v>721</v>
      </c>
      <c r="F212" s="5"/>
      <c r="G212" s="12">
        <f>G213+G215+G217</f>
        <v>1253900</v>
      </c>
      <c r="H212" s="12">
        <f>H213+H215+H217</f>
        <v>1141207.42</v>
      </c>
      <c r="I212" s="12">
        <f>I213+I215+I217</f>
        <v>1105700</v>
      </c>
      <c r="J212" s="94">
        <f t="shared" si="33"/>
        <v>91.01263418135417</v>
      </c>
    </row>
    <row r="213" spans="1:10" ht="69.75" customHeight="1">
      <c r="A213" s="5" t="s">
        <v>300</v>
      </c>
      <c r="B213" s="6" t="s">
        <v>91</v>
      </c>
      <c r="C213" s="5" t="s">
        <v>163</v>
      </c>
      <c r="D213" s="5" t="s">
        <v>155</v>
      </c>
      <c r="E213" s="5" t="s">
        <v>721</v>
      </c>
      <c r="F213" s="5" t="s">
        <v>92</v>
      </c>
      <c r="G213" s="12">
        <f>G214</f>
        <v>1154500</v>
      </c>
      <c r="H213" s="12">
        <f>H214</f>
        <v>1041807.42</v>
      </c>
      <c r="I213" s="12">
        <f>I214</f>
        <v>1006300</v>
      </c>
      <c r="J213" s="94">
        <f t="shared" si="33"/>
        <v>90.23884105673451</v>
      </c>
    </row>
    <row r="214" spans="1:10" ht="31.5">
      <c r="A214" s="5" t="s">
        <v>301</v>
      </c>
      <c r="B214" s="6" t="s">
        <v>93</v>
      </c>
      <c r="C214" s="5" t="s">
        <v>163</v>
      </c>
      <c r="D214" s="5" t="s">
        <v>155</v>
      </c>
      <c r="E214" s="5" t="s">
        <v>721</v>
      </c>
      <c r="F214" s="5" t="s">
        <v>94</v>
      </c>
      <c r="G214" s="12">
        <v>1154500</v>
      </c>
      <c r="H214" s="12">
        <v>1041807.42</v>
      </c>
      <c r="I214" s="12">
        <v>1006300</v>
      </c>
      <c r="J214" s="94">
        <f t="shared" si="33"/>
        <v>90.23884105673451</v>
      </c>
    </row>
    <row r="215" spans="1:10" ht="31.5">
      <c r="A215" s="5" t="s">
        <v>302</v>
      </c>
      <c r="B215" s="6" t="s">
        <v>268</v>
      </c>
      <c r="C215" s="5" t="s">
        <v>163</v>
      </c>
      <c r="D215" s="5" t="s">
        <v>155</v>
      </c>
      <c r="E215" s="5" t="s">
        <v>721</v>
      </c>
      <c r="F215" s="5" t="s">
        <v>95</v>
      </c>
      <c r="G215" s="12">
        <f>G216</f>
        <v>99087</v>
      </c>
      <c r="H215" s="12">
        <f>H216</f>
        <v>99087</v>
      </c>
      <c r="I215" s="12">
        <f>I216</f>
        <v>99400</v>
      </c>
      <c r="J215" s="94">
        <f t="shared" si="33"/>
        <v>100</v>
      </c>
    </row>
    <row r="216" spans="1:10" ht="31.5">
      <c r="A216" s="5" t="s">
        <v>303</v>
      </c>
      <c r="B216" s="6" t="s">
        <v>96</v>
      </c>
      <c r="C216" s="5" t="s">
        <v>163</v>
      </c>
      <c r="D216" s="5" t="s">
        <v>155</v>
      </c>
      <c r="E216" s="5" t="s">
        <v>721</v>
      </c>
      <c r="F216" s="5" t="s">
        <v>97</v>
      </c>
      <c r="G216" s="12">
        <v>99087</v>
      </c>
      <c r="H216" s="12">
        <v>99087</v>
      </c>
      <c r="I216" s="12">
        <v>99400</v>
      </c>
      <c r="J216" s="94">
        <f t="shared" si="33"/>
        <v>100</v>
      </c>
    </row>
    <row r="217" spans="1:10" ht="15.75">
      <c r="A217" s="5" t="s">
        <v>304</v>
      </c>
      <c r="B217" s="6" t="s">
        <v>100</v>
      </c>
      <c r="C217" s="5" t="s">
        <v>163</v>
      </c>
      <c r="D217" s="5" t="s">
        <v>155</v>
      </c>
      <c r="E217" s="5" t="s">
        <v>721</v>
      </c>
      <c r="F217" s="5" t="s">
        <v>101</v>
      </c>
      <c r="G217" s="12">
        <f>G218</f>
        <v>313</v>
      </c>
      <c r="H217" s="12">
        <f>H218</f>
        <v>313</v>
      </c>
      <c r="I217" s="12">
        <f>I218</f>
        <v>0</v>
      </c>
      <c r="J217" s="94">
        <f t="shared" si="33"/>
        <v>100</v>
      </c>
    </row>
    <row r="218" spans="1:10" ht="15.75">
      <c r="A218" s="5" t="s">
        <v>305</v>
      </c>
      <c r="B218" s="6" t="s">
        <v>958</v>
      </c>
      <c r="C218" s="5" t="s">
        <v>163</v>
      </c>
      <c r="D218" s="5" t="s">
        <v>155</v>
      </c>
      <c r="E218" s="5" t="s">
        <v>721</v>
      </c>
      <c r="F218" s="5" t="s">
        <v>711</v>
      </c>
      <c r="G218" s="12">
        <v>313</v>
      </c>
      <c r="H218" s="12">
        <v>313</v>
      </c>
      <c r="I218" s="12">
        <v>0</v>
      </c>
      <c r="J218" s="94">
        <f t="shared" si="33"/>
        <v>100</v>
      </c>
    </row>
    <row r="219" spans="1:10" ht="31.5">
      <c r="A219" s="5" t="s">
        <v>306</v>
      </c>
      <c r="B219" s="18" t="s">
        <v>4</v>
      </c>
      <c r="C219" s="15" t="s">
        <v>5</v>
      </c>
      <c r="D219" s="5"/>
      <c r="E219" s="5"/>
      <c r="F219" s="5"/>
      <c r="G219" s="16">
        <f>G220+G356+G375</f>
        <v>719935689.65</v>
      </c>
      <c r="H219" s="16">
        <f>H220+H356+H375</f>
        <v>715664907.07</v>
      </c>
      <c r="I219" s="16" t="e">
        <f>I220+I356+I375</f>
        <v>#REF!</v>
      </c>
      <c r="J219" s="94">
        <f t="shared" si="33"/>
        <v>99.4067827666557</v>
      </c>
    </row>
    <row r="220" spans="1:10" ht="15.75">
      <c r="A220" s="5" t="s">
        <v>307</v>
      </c>
      <c r="B220" s="6" t="s">
        <v>169</v>
      </c>
      <c r="C220" s="5" t="s">
        <v>5</v>
      </c>
      <c r="D220" s="5" t="s">
        <v>160</v>
      </c>
      <c r="E220" s="5"/>
      <c r="F220" s="5"/>
      <c r="G220" s="12">
        <f>G221+G245+G313+G321+G285</f>
        <v>684937943.27</v>
      </c>
      <c r="H220" s="12">
        <f>H221+H245+H313+H321+H285</f>
        <v>683023394.1600001</v>
      </c>
      <c r="I220" s="12" t="e">
        <f>I221+I245+I313+I321+I285</f>
        <v>#REF!</v>
      </c>
      <c r="J220" s="94">
        <f t="shared" si="33"/>
        <v>99.72047845665266</v>
      </c>
    </row>
    <row r="221" spans="1:10" ht="15.75">
      <c r="A221" s="5" t="s">
        <v>308</v>
      </c>
      <c r="B221" s="6" t="s">
        <v>161</v>
      </c>
      <c r="C221" s="5" t="s">
        <v>5</v>
      </c>
      <c r="D221" s="5" t="s">
        <v>162</v>
      </c>
      <c r="E221" s="5"/>
      <c r="F221" s="5"/>
      <c r="G221" s="12">
        <f aca="true" t="shared" si="36" ref="G221:I222">G222</f>
        <v>161005617.22</v>
      </c>
      <c r="H221" s="12">
        <f t="shared" si="36"/>
        <v>160826076.63</v>
      </c>
      <c r="I221" s="12">
        <f t="shared" si="36"/>
        <v>123245396</v>
      </c>
      <c r="J221" s="94">
        <f t="shared" si="33"/>
        <v>99.88848799619538</v>
      </c>
    </row>
    <row r="222" spans="1:10" ht="31.5">
      <c r="A222" s="5" t="s">
        <v>309</v>
      </c>
      <c r="B222" s="6" t="s">
        <v>787</v>
      </c>
      <c r="C222" s="5" t="s">
        <v>5</v>
      </c>
      <c r="D222" s="5" t="s">
        <v>162</v>
      </c>
      <c r="E222" s="5" t="s">
        <v>581</v>
      </c>
      <c r="F222" s="5"/>
      <c r="G222" s="12">
        <f t="shared" si="36"/>
        <v>161005617.22</v>
      </c>
      <c r="H222" s="12">
        <f t="shared" si="36"/>
        <v>160826076.63</v>
      </c>
      <c r="I222" s="12">
        <f t="shared" si="36"/>
        <v>123245396</v>
      </c>
      <c r="J222" s="94">
        <f t="shared" si="33"/>
        <v>99.88848799619538</v>
      </c>
    </row>
    <row r="223" spans="1:10" ht="31.5">
      <c r="A223" s="5" t="s">
        <v>310</v>
      </c>
      <c r="B223" s="6" t="s">
        <v>665</v>
      </c>
      <c r="C223" s="5" t="s">
        <v>5</v>
      </c>
      <c r="D223" s="5" t="s">
        <v>162</v>
      </c>
      <c r="E223" s="5" t="s">
        <v>607</v>
      </c>
      <c r="F223" s="5"/>
      <c r="G223" s="12">
        <f>G224+G230+G233+G236+G239+G242+G227</f>
        <v>161005617.22</v>
      </c>
      <c r="H223" s="12">
        <f>H224+H230+H233+H236+H239+H242+H227</f>
        <v>160826076.63</v>
      </c>
      <c r="I223" s="12">
        <f>I224+I230+I233+I236+I239+I242</f>
        <v>123245396</v>
      </c>
      <c r="J223" s="94">
        <f t="shared" si="33"/>
        <v>99.88848799619538</v>
      </c>
    </row>
    <row r="224" spans="1:10" ht="86.25" customHeight="1">
      <c r="A224" s="5" t="s">
        <v>311</v>
      </c>
      <c r="B224" s="6" t="s">
        <v>788</v>
      </c>
      <c r="C224" s="5" t="s">
        <v>5</v>
      </c>
      <c r="D224" s="5" t="s">
        <v>162</v>
      </c>
      <c r="E224" s="5" t="s">
        <v>608</v>
      </c>
      <c r="F224" s="5"/>
      <c r="G224" s="12">
        <f aca="true" t="shared" si="37" ref="G224:I225">G225</f>
        <v>59350221.48</v>
      </c>
      <c r="H224" s="12">
        <f t="shared" si="37"/>
        <v>59350066.48</v>
      </c>
      <c r="I224" s="12">
        <f t="shared" si="37"/>
        <v>40558496</v>
      </c>
      <c r="J224" s="94">
        <f t="shared" si="33"/>
        <v>99.99973883837981</v>
      </c>
    </row>
    <row r="225" spans="1:10" ht="31.5">
      <c r="A225" s="5" t="s">
        <v>312</v>
      </c>
      <c r="B225" s="6" t="s">
        <v>166</v>
      </c>
      <c r="C225" s="5" t="s">
        <v>5</v>
      </c>
      <c r="D225" s="5" t="s">
        <v>162</v>
      </c>
      <c r="E225" s="5" t="s">
        <v>608</v>
      </c>
      <c r="F225" s="5" t="s">
        <v>167</v>
      </c>
      <c r="G225" s="12">
        <f>G226</f>
        <v>59350221.48</v>
      </c>
      <c r="H225" s="12">
        <f t="shared" si="37"/>
        <v>59350066.48</v>
      </c>
      <c r="I225" s="12">
        <f t="shared" si="37"/>
        <v>40558496</v>
      </c>
      <c r="J225" s="94">
        <f t="shared" si="33"/>
        <v>99.99973883837981</v>
      </c>
    </row>
    <row r="226" spans="1:10" ht="15.75">
      <c r="A226" s="5" t="s">
        <v>313</v>
      </c>
      <c r="B226" s="6" t="s">
        <v>117</v>
      </c>
      <c r="C226" s="5" t="s">
        <v>5</v>
      </c>
      <c r="D226" s="5" t="s">
        <v>162</v>
      </c>
      <c r="E226" s="5" t="s">
        <v>608</v>
      </c>
      <c r="F226" s="5" t="s">
        <v>118</v>
      </c>
      <c r="G226" s="12">
        <v>59350221.48</v>
      </c>
      <c r="H226" s="12">
        <v>59350066.48</v>
      </c>
      <c r="I226" s="12">
        <v>40558496</v>
      </c>
      <c r="J226" s="94">
        <f t="shared" si="33"/>
        <v>99.99973883837981</v>
      </c>
    </row>
    <row r="227" spans="1:10" ht="129" customHeight="1">
      <c r="A227" s="5" t="s">
        <v>314</v>
      </c>
      <c r="B227" s="6" t="s">
        <v>1168</v>
      </c>
      <c r="C227" s="5" t="s">
        <v>5</v>
      </c>
      <c r="D227" s="5" t="s">
        <v>162</v>
      </c>
      <c r="E227" s="5" t="s">
        <v>1167</v>
      </c>
      <c r="F227" s="5"/>
      <c r="G227" s="12">
        <f aca="true" t="shared" si="38" ref="G227:I228">G228</f>
        <v>74400</v>
      </c>
      <c r="H227" s="12">
        <f t="shared" si="38"/>
        <v>36642</v>
      </c>
      <c r="I227" s="12">
        <f t="shared" si="38"/>
        <v>0</v>
      </c>
      <c r="J227" s="94">
        <f t="shared" si="33"/>
        <v>49.25</v>
      </c>
    </row>
    <row r="228" spans="1:10" ht="31.5">
      <c r="A228" s="5" t="s">
        <v>512</v>
      </c>
      <c r="B228" s="6" t="s">
        <v>166</v>
      </c>
      <c r="C228" s="5" t="s">
        <v>5</v>
      </c>
      <c r="D228" s="5" t="s">
        <v>162</v>
      </c>
      <c r="E228" s="5" t="s">
        <v>1167</v>
      </c>
      <c r="F228" s="5" t="s">
        <v>167</v>
      </c>
      <c r="G228" s="12">
        <f t="shared" si="38"/>
        <v>74400</v>
      </c>
      <c r="H228" s="12">
        <f t="shared" si="38"/>
        <v>36642</v>
      </c>
      <c r="I228" s="12">
        <f t="shared" si="38"/>
        <v>0</v>
      </c>
      <c r="J228" s="94">
        <f t="shared" si="33"/>
        <v>49.25</v>
      </c>
    </row>
    <row r="229" spans="1:10" ht="15.75">
      <c r="A229" s="5" t="s">
        <v>513</v>
      </c>
      <c r="B229" s="6" t="s">
        <v>117</v>
      </c>
      <c r="C229" s="5" t="s">
        <v>5</v>
      </c>
      <c r="D229" s="5" t="s">
        <v>162</v>
      </c>
      <c r="E229" s="5" t="s">
        <v>1167</v>
      </c>
      <c r="F229" s="5" t="s">
        <v>118</v>
      </c>
      <c r="G229" s="12">
        <v>74400</v>
      </c>
      <c r="H229" s="12">
        <v>36642</v>
      </c>
      <c r="I229" s="12">
        <v>0</v>
      </c>
      <c r="J229" s="94">
        <f t="shared" si="33"/>
        <v>49.25</v>
      </c>
    </row>
    <row r="230" spans="1:10" ht="283.5">
      <c r="A230" s="5" t="s">
        <v>315</v>
      </c>
      <c r="B230" s="74" t="s">
        <v>893</v>
      </c>
      <c r="C230" s="5" t="s">
        <v>5</v>
      </c>
      <c r="D230" s="5" t="s">
        <v>162</v>
      </c>
      <c r="E230" s="5" t="s">
        <v>661</v>
      </c>
      <c r="F230" s="5"/>
      <c r="G230" s="12">
        <f aca="true" t="shared" si="39" ref="G230:I231">G231</f>
        <v>36531710</v>
      </c>
      <c r="H230" s="12">
        <f t="shared" si="39"/>
        <v>36531710</v>
      </c>
      <c r="I230" s="12">
        <f t="shared" si="39"/>
        <v>31454800</v>
      </c>
      <c r="J230" s="94">
        <f t="shared" si="33"/>
        <v>100</v>
      </c>
    </row>
    <row r="231" spans="1:10" ht="31.5">
      <c r="A231" s="5" t="s">
        <v>316</v>
      </c>
      <c r="B231" s="6" t="s">
        <v>166</v>
      </c>
      <c r="C231" s="5" t="s">
        <v>5</v>
      </c>
      <c r="D231" s="5" t="s">
        <v>162</v>
      </c>
      <c r="E231" s="5" t="s">
        <v>661</v>
      </c>
      <c r="F231" s="5" t="s">
        <v>167</v>
      </c>
      <c r="G231" s="12">
        <f>G232</f>
        <v>36531710</v>
      </c>
      <c r="H231" s="12">
        <f t="shared" si="39"/>
        <v>36531710</v>
      </c>
      <c r="I231" s="12">
        <f t="shared" si="39"/>
        <v>31454800</v>
      </c>
      <c r="J231" s="94">
        <f t="shared" si="33"/>
        <v>100</v>
      </c>
    </row>
    <row r="232" spans="1:10" ht="15.75">
      <c r="A232" s="5" t="s">
        <v>317</v>
      </c>
      <c r="B232" s="6" t="s">
        <v>117</v>
      </c>
      <c r="C232" s="5" t="s">
        <v>5</v>
      </c>
      <c r="D232" s="5" t="s">
        <v>162</v>
      </c>
      <c r="E232" s="5" t="s">
        <v>661</v>
      </c>
      <c r="F232" s="5" t="s">
        <v>118</v>
      </c>
      <c r="G232" s="29">
        <v>36531710</v>
      </c>
      <c r="H232" s="29">
        <v>36531710</v>
      </c>
      <c r="I232" s="29">
        <v>31454800</v>
      </c>
      <c r="J232" s="94">
        <f t="shared" si="33"/>
        <v>100</v>
      </c>
    </row>
    <row r="233" spans="1:10" ht="279" customHeight="1">
      <c r="A233" s="5" t="s">
        <v>318</v>
      </c>
      <c r="B233" s="75" t="s">
        <v>850</v>
      </c>
      <c r="C233" s="5" t="s">
        <v>5</v>
      </c>
      <c r="D233" s="5" t="s">
        <v>162</v>
      </c>
      <c r="E233" s="5" t="s">
        <v>642</v>
      </c>
      <c r="F233" s="5"/>
      <c r="G233" s="12">
        <f aca="true" t="shared" si="40" ref="G233:I234">G234</f>
        <v>60721943.74</v>
      </c>
      <c r="H233" s="12">
        <f t="shared" si="40"/>
        <v>60714972.15</v>
      </c>
      <c r="I233" s="12">
        <f t="shared" si="40"/>
        <v>51232100</v>
      </c>
      <c r="J233" s="94">
        <f t="shared" si="33"/>
        <v>99.98851882932165</v>
      </c>
    </row>
    <row r="234" spans="1:10" ht="31.5">
      <c r="A234" s="5" t="s">
        <v>319</v>
      </c>
      <c r="B234" s="6" t="s">
        <v>166</v>
      </c>
      <c r="C234" s="5" t="s">
        <v>5</v>
      </c>
      <c r="D234" s="5" t="s">
        <v>162</v>
      </c>
      <c r="E234" s="5" t="s">
        <v>642</v>
      </c>
      <c r="F234" s="5" t="s">
        <v>167</v>
      </c>
      <c r="G234" s="12">
        <f t="shared" si="40"/>
        <v>60721943.74</v>
      </c>
      <c r="H234" s="12">
        <f t="shared" si="40"/>
        <v>60714972.15</v>
      </c>
      <c r="I234" s="12">
        <f t="shared" si="40"/>
        <v>51232100</v>
      </c>
      <c r="J234" s="94">
        <f t="shared" si="33"/>
        <v>99.98851882932165</v>
      </c>
    </row>
    <row r="235" spans="1:10" ht="15.75">
      <c r="A235" s="5" t="s">
        <v>320</v>
      </c>
      <c r="B235" s="6" t="s">
        <v>117</v>
      </c>
      <c r="C235" s="5" t="s">
        <v>5</v>
      </c>
      <c r="D235" s="5" t="s">
        <v>162</v>
      </c>
      <c r="E235" s="5" t="s">
        <v>642</v>
      </c>
      <c r="F235" s="5" t="s">
        <v>118</v>
      </c>
      <c r="G235" s="12">
        <v>60721943.74</v>
      </c>
      <c r="H235" s="12">
        <v>60714972.15</v>
      </c>
      <c r="I235" s="12">
        <v>51232100</v>
      </c>
      <c r="J235" s="94">
        <f t="shared" si="33"/>
        <v>99.98851882932165</v>
      </c>
    </row>
    <row r="236" spans="1:10" ht="78.75">
      <c r="A236" s="5" t="s">
        <v>321</v>
      </c>
      <c r="B236" s="22" t="s">
        <v>1078</v>
      </c>
      <c r="C236" s="5" t="s">
        <v>5</v>
      </c>
      <c r="D236" s="5" t="s">
        <v>162</v>
      </c>
      <c r="E236" s="5" t="s">
        <v>1079</v>
      </c>
      <c r="F236" s="5"/>
      <c r="G236" s="12">
        <f>G237</f>
        <v>756192</v>
      </c>
      <c r="H236" s="12">
        <f>H237</f>
        <v>756192</v>
      </c>
      <c r="I236" s="12">
        <v>0</v>
      </c>
      <c r="J236" s="94">
        <f t="shared" si="33"/>
        <v>100</v>
      </c>
    </row>
    <row r="237" spans="1:10" ht="31.5">
      <c r="A237" s="5" t="s">
        <v>322</v>
      </c>
      <c r="B237" s="6" t="s">
        <v>166</v>
      </c>
      <c r="C237" s="5" t="s">
        <v>5</v>
      </c>
      <c r="D237" s="5" t="s">
        <v>162</v>
      </c>
      <c r="E237" s="5" t="s">
        <v>1079</v>
      </c>
      <c r="F237" s="5" t="s">
        <v>167</v>
      </c>
      <c r="G237" s="12">
        <f>G238</f>
        <v>756192</v>
      </c>
      <c r="H237" s="12">
        <f>H238</f>
        <v>756192</v>
      </c>
      <c r="I237" s="12">
        <v>0</v>
      </c>
      <c r="J237" s="94">
        <f t="shared" si="33"/>
        <v>100</v>
      </c>
    </row>
    <row r="238" spans="1:10" ht="15.75">
      <c r="A238" s="5" t="s">
        <v>323</v>
      </c>
      <c r="B238" s="6" t="s">
        <v>117</v>
      </c>
      <c r="C238" s="5" t="s">
        <v>5</v>
      </c>
      <c r="D238" s="5" t="s">
        <v>162</v>
      </c>
      <c r="E238" s="5" t="s">
        <v>1079</v>
      </c>
      <c r="F238" s="5" t="s">
        <v>118</v>
      </c>
      <c r="G238" s="12">
        <v>756192</v>
      </c>
      <c r="H238" s="12">
        <v>756192</v>
      </c>
      <c r="I238" s="12">
        <v>0</v>
      </c>
      <c r="J238" s="94">
        <f t="shared" si="33"/>
        <v>100</v>
      </c>
    </row>
    <row r="239" spans="1:10" ht="126">
      <c r="A239" s="5" t="s">
        <v>324</v>
      </c>
      <c r="B239" s="6" t="s">
        <v>960</v>
      </c>
      <c r="C239" s="5" t="s">
        <v>5</v>
      </c>
      <c r="D239" s="5" t="s">
        <v>162</v>
      </c>
      <c r="E239" s="5" t="s">
        <v>959</v>
      </c>
      <c r="F239" s="5"/>
      <c r="G239" s="12">
        <f aca="true" t="shared" si="41" ref="G239:I240">G240</f>
        <v>3499650</v>
      </c>
      <c r="H239" s="12">
        <f t="shared" si="41"/>
        <v>3364994</v>
      </c>
      <c r="I239" s="12">
        <f t="shared" si="41"/>
        <v>0</v>
      </c>
      <c r="J239" s="94">
        <f t="shared" si="33"/>
        <v>96.15230094438016</v>
      </c>
    </row>
    <row r="240" spans="1:10" ht="31.5">
      <c r="A240" s="5" t="s">
        <v>514</v>
      </c>
      <c r="B240" s="6" t="s">
        <v>166</v>
      </c>
      <c r="C240" s="5" t="s">
        <v>5</v>
      </c>
      <c r="D240" s="5" t="s">
        <v>162</v>
      </c>
      <c r="E240" s="5" t="s">
        <v>959</v>
      </c>
      <c r="F240" s="5" t="s">
        <v>167</v>
      </c>
      <c r="G240" s="12">
        <f t="shared" si="41"/>
        <v>3499650</v>
      </c>
      <c r="H240" s="12">
        <f t="shared" si="41"/>
        <v>3364994</v>
      </c>
      <c r="I240" s="12">
        <f t="shared" si="41"/>
        <v>0</v>
      </c>
      <c r="J240" s="94">
        <f t="shared" si="33"/>
        <v>96.15230094438016</v>
      </c>
    </row>
    <row r="241" spans="1:10" ht="15.75">
      <c r="A241" s="5" t="s">
        <v>515</v>
      </c>
      <c r="B241" s="6" t="s">
        <v>117</v>
      </c>
      <c r="C241" s="5" t="s">
        <v>5</v>
      </c>
      <c r="D241" s="5" t="s">
        <v>162</v>
      </c>
      <c r="E241" s="5" t="s">
        <v>959</v>
      </c>
      <c r="F241" s="5" t="s">
        <v>118</v>
      </c>
      <c r="G241" s="12">
        <v>3499650</v>
      </c>
      <c r="H241" s="12">
        <v>3364994</v>
      </c>
      <c r="I241" s="12">
        <v>0</v>
      </c>
      <c r="J241" s="94">
        <f t="shared" si="33"/>
        <v>96.15230094438016</v>
      </c>
    </row>
    <row r="242" spans="1:10" ht="112.5" customHeight="1">
      <c r="A242" s="5" t="s">
        <v>516</v>
      </c>
      <c r="B242" s="6" t="s">
        <v>1104</v>
      </c>
      <c r="C242" s="5" t="s">
        <v>5</v>
      </c>
      <c r="D242" s="5" t="s">
        <v>162</v>
      </c>
      <c r="E242" s="5" t="s">
        <v>1103</v>
      </c>
      <c r="F242" s="5"/>
      <c r="G242" s="12">
        <f aca="true" t="shared" si="42" ref="G242:I243">G243</f>
        <v>71500</v>
      </c>
      <c r="H242" s="12">
        <f>H243</f>
        <v>71500</v>
      </c>
      <c r="I242" s="12">
        <f t="shared" si="42"/>
        <v>0</v>
      </c>
      <c r="J242" s="94">
        <f t="shared" si="33"/>
        <v>100</v>
      </c>
    </row>
    <row r="243" spans="1:10" ht="31.5">
      <c r="A243" s="5" t="s">
        <v>325</v>
      </c>
      <c r="B243" s="6" t="s">
        <v>166</v>
      </c>
      <c r="C243" s="5" t="s">
        <v>5</v>
      </c>
      <c r="D243" s="5" t="s">
        <v>162</v>
      </c>
      <c r="E243" s="5" t="s">
        <v>1103</v>
      </c>
      <c r="F243" s="5" t="s">
        <v>167</v>
      </c>
      <c r="G243" s="12">
        <f t="shared" si="42"/>
        <v>71500</v>
      </c>
      <c r="H243" s="12">
        <f t="shared" si="42"/>
        <v>71500</v>
      </c>
      <c r="I243" s="12">
        <f t="shared" si="42"/>
        <v>0</v>
      </c>
      <c r="J243" s="94">
        <f t="shared" si="33"/>
        <v>100</v>
      </c>
    </row>
    <row r="244" spans="1:10" ht="15.75">
      <c r="A244" s="5" t="s">
        <v>326</v>
      </c>
      <c r="B244" s="6" t="s">
        <v>117</v>
      </c>
      <c r="C244" s="5" t="s">
        <v>5</v>
      </c>
      <c r="D244" s="5" t="s">
        <v>162</v>
      </c>
      <c r="E244" s="5" t="s">
        <v>1103</v>
      </c>
      <c r="F244" s="5" t="s">
        <v>118</v>
      </c>
      <c r="G244" s="12">
        <v>71500</v>
      </c>
      <c r="H244" s="12">
        <v>71500</v>
      </c>
      <c r="I244" s="12">
        <v>0</v>
      </c>
      <c r="J244" s="94">
        <f t="shared" si="33"/>
        <v>100</v>
      </c>
    </row>
    <row r="245" spans="1:10" ht="15.75">
      <c r="A245" s="5" t="s">
        <v>327</v>
      </c>
      <c r="B245" s="6" t="s">
        <v>9</v>
      </c>
      <c r="C245" s="5" t="s">
        <v>5</v>
      </c>
      <c r="D245" s="5" t="s">
        <v>10</v>
      </c>
      <c r="E245" s="5"/>
      <c r="F245" s="5"/>
      <c r="G245" s="12">
        <f>G246+G281</f>
        <v>457750273.24</v>
      </c>
      <c r="H245" s="12">
        <f>H246+H281</f>
        <v>456911961.3100001</v>
      </c>
      <c r="I245" s="12" t="e">
        <f aca="true" t="shared" si="43" ref="G245:I246">I246</f>
        <v>#REF!</v>
      </c>
      <c r="J245" s="94">
        <f t="shared" si="33"/>
        <v>99.81686260412992</v>
      </c>
    </row>
    <row r="246" spans="1:10" ht="31.5">
      <c r="A246" s="5" t="s">
        <v>328</v>
      </c>
      <c r="B246" s="6" t="s">
        <v>787</v>
      </c>
      <c r="C246" s="5" t="s">
        <v>5</v>
      </c>
      <c r="D246" s="5" t="s">
        <v>10</v>
      </c>
      <c r="E246" s="5" t="s">
        <v>581</v>
      </c>
      <c r="F246" s="5"/>
      <c r="G246" s="12">
        <f t="shared" si="43"/>
        <v>457396041.24</v>
      </c>
      <c r="H246" s="12">
        <f t="shared" si="43"/>
        <v>456557729.3100001</v>
      </c>
      <c r="I246" s="12" t="e">
        <f t="shared" si="43"/>
        <v>#REF!</v>
      </c>
      <c r="J246" s="94">
        <f t="shared" si="33"/>
        <v>99.8167207727187</v>
      </c>
    </row>
    <row r="247" spans="1:10" ht="31.5">
      <c r="A247" s="5" t="s">
        <v>329</v>
      </c>
      <c r="B247" s="6" t="s">
        <v>665</v>
      </c>
      <c r="C247" s="5" t="s">
        <v>5</v>
      </c>
      <c r="D247" s="5" t="s">
        <v>10</v>
      </c>
      <c r="E247" s="5" t="s">
        <v>607</v>
      </c>
      <c r="F247" s="5"/>
      <c r="G247" s="12">
        <f>G248+G254+G257+G260+G263+G266+G269+G272+G275+G278+G251</f>
        <v>457396041.24</v>
      </c>
      <c r="H247" s="12">
        <f>H248+H254+H257+H260+H263+H266+H269+H272+H275+H278+H251</f>
        <v>456557729.3100001</v>
      </c>
      <c r="I247" s="12" t="e">
        <f>I248+I257+I263+I266+I275+I269+I254+I272+#REF!</f>
        <v>#REF!</v>
      </c>
      <c r="J247" s="94">
        <f t="shared" si="33"/>
        <v>99.8167207727187</v>
      </c>
    </row>
    <row r="248" spans="1:10" ht="88.5" customHeight="1">
      <c r="A248" s="5" t="s">
        <v>330</v>
      </c>
      <c r="B248" s="6" t="s">
        <v>788</v>
      </c>
      <c r="C248" s="20" t="s">
        <v>5</v>
      </c>
      <c r="D248" s="20" t="s">
        <v>10</v>
      </c>
      <c r="E248" s="5" t="s">
        <v>643</v>
      </c>
      <c r="F248" s="5"/>
      <c r="G248" s="12">
        <f aca="true" t="shared" si="44" ref="G248:I249">G249</f>
        <v>147549120.24</v>
      </c>
      <c r="H248" s="12">
        <f t="shared" si="44"/>
        <v>147544196.24</v>
      </c>
      <c r="I248" s="12">
        <f t="shared" si="44"/>
        <v>106139182</v>
      </c>
      <c r="J248" s="94">
        <f t="shared" si="33"/>
        <v>99.99666280626276</v>
      </c>
    </row>
    <row r="249" spans="1:10" ht="31.5">
      <c r="A249" s="5" t="s">
        <v>331</v>
      </c>
      <c r="B249" s="6" t="s">
        <v>166</v>
      </c>
      <c r="C249" s="20" t="s">
        <v>5</v>
      </c>
      <c r="D249" s="20" t="s">
        <v>10</v>
      </c>
      <c r="E249" s="5" t="s">
        <v>643</v>
      </c>
      <c r="F249" s="5" t="s">
        <v>167</v>
      </c>
      <c r="G249" s="12">
        <f t="shared" si="44"/>
        <v>147549120.24</v>
      </c>
      <c r="H249" s="12">
        <f t="shared" si="44"/>
        <v>147544196.24</v>
      </c>
      <c r="I249" s="12">
        <f t="shared" si="44"/>
        <v>106139182</v>
      </c>
      <c r="J249" s="94">
        <f t="shared" si="33"/>
        <v>99.99666280626276</v>
      </c>
    </row>
    <row r="250" spans="1:10" ht="15.75">
      <c r="A250" s="5" t="s">
        <v>97</v>
      </c>
      <c r="B250" s="6" t="s">
        <v>117</v>
      </c>
      <c r="C250" s="20" t="s">
        <v>5</v>
      </c>
      <c r="D250" s="20" t="s">
        <v>10</v>
      </c>
      <c r="E250" s="5" t="s">
        <v>643</v>
      </c>
      <c r="F250" s="5" t="s">
        <v>118</v>
      </c>
      <c r="G250" s="12">
        <v>147549120.24</v>
      </c>
      <c r="H250" s="12">
        <v>147544196.24</v>
      </c>
      <c r="I250" s="12">
        <v>106139182</v>
      </c>
      <c r="J250" s="94">
        <f t="shared" si="33"/>
        <v>99.99666280626276</v>
      </c>
    </row>
    <row r="251" spans="1:10" ht="132" customHeight="1">
      <c r="A251" s="5" t="s">
        <v>332</v>
      </c>
      <c r="B251" s="6" t="s">
        <v>1168</v>
      </c>
      <c r="C251" s="20" t="s">
        <v>5</v>
      </c>
      <c r="D251" s="20" t="s">
        <v>10</v>
      </c>
      <c r="E251" s="5" t="s">
        <v>1167</v>
      </c>
      <c r="F251" s="5"/>
      <c r="G251" s="12">
        <f aca="true" t="shared" si="45" ref="G251:I252">G252</f>
        <v>66600</v>
      </c>
      <c r="H251" s="12">
        <f t="shared" si="45"/>
        <v>30214.47</v>
      </c>
      <c r="I251" s="12">
        <f t="shared" si="45"/>
        <v>0</v>
      </c>
      <c r="J251" s="94">
        <f t="shared" si="33"/>
        <v>45.36707207207208</v>
      </c>
    </row>
    <row r="252" spans="1:10" ht="31.5">
      <c r="A252" s="5" t="s">
        <v>333</v>
      </c>
      <c r="B252" s="6" t="s">
        <v>166</v>
      </c>
      <c r="C252" s="20" t="s">
        <v>5</v>
      </c>
      <c r="D252" s="20" t="s">
        <v>10</v>
      </c>
      <c r="E252" s="5" t="s">
        <v>1167</v>
      </c>
      <c r="F252" s="5" t="s">
        <v>167</v>
      </c>
      <c r="G252" s="12">
        <f t="shared" si="45"/>
        <v>66600</v>
      </c>
      <c r="H252" s="12">
        <f t="shared" si="45"/>
        <v>30214.47</v>
      </c>
      <c r="I252" s="12">
        <f t="shared" si="45"/>
        <v>0</v>
      </c>
      <c r="J252" s="94">
        <f t="shared" si="33"/>
        <v>45.36707207207208</v>
      </c>
    </row>
    <row r="253" spans="1:10" ht="15.75">
      <c r="A253" s="5" t="s">
        <v>334</v>
      </c>
      <c r="B253" s="6" t="s">
        <v>117</v>
      </c>
      <c r="C253" s="20" t="s">
        <v>5</v>
      </c>
      <c r="D253" s="20" t="s">
        <v>10</v>
      </c>
      <c r="E253" s="5" t="s">
        <v>1167</v>
      </c>
      <c r="F253" s="5" t="s">
        <v>118</v>
      </c>
      <c r="G253" s="12">
        <v>66600</v>
      </c>
      <c r="H253" s="12">
        <v>30214.47</v>
      </c>
      <c r="I253" s="12">
        <v>0</v>
      </c>
      <c r="J253" s="94">
        <f t="shared" si="33"/>
        <v>45.36707207207208</v>
      </c>
    </row>
    <row r="254" spans="1:10" ht="114.75" customHeight="1">
      <c r="A254" s="5" t="s">
        <v>335</v>
      </c>
      <c r="B254" s="6" t="s">
        <v>962</v>
      </c>
      <c r="C254" s="20" t="s">
        <v>5</v>
      </c>
      <c r="D254" s="20" t="s">
        <v>10</v>
      </c>
      <c r="E254" s="5" t="s">
        <v>961</v>
      </c>
      <c r="F254" s="5"/>
      <c r="G254" s="12">
        <f aca="true" t="shared" si="46" ref="G254:I255">G255</f>
        <v>22422498.81</v>
      </c>
      <c r="H254" s="12">
        <f>H255</f>
        <v>22243512.87</v>
      </c>
      <c r="I254" s="12">
        <f>I255</f>
        <v>0</v>
      </c>
      <c r="J254" s="94">
        <f t="shared" si="33"/>
        <v>99.20175738878767</v>
      </c>
    </row>
    <row r="255" spans="1:10" ht="31.5">
      <c r="A255" s="5" t="s">
        <v>517</v>
      </c>
      <c r="B255" s="6" t="s">
        <v>166</v>
      </c>
      <c r="C255" s="20" t="s">
        <v>5</v>
      </c>
      <c r="D255" s="20" t="s">
        <v>10</v>
      </c>
      <c r="E255" s="5" t="s">
        <v>961</v>
      </c>
      <c r="F255" s="5" t="s">
        <v>167</v>
      </c>
      <c r="G255" s="12">
        <f t="shared" si="46"/>
        <v>22422498.81</v>
      </c>
      <c r="H255" s="12">
        <f t="shared" si="46"/>
        <v>22243512.87</v>
      </c>
      <c r="I255" s="12">
        <f t="shared" si="46"/>
        <v>0</v>
      </c>
      <c r="J255" s="94">
        <f t="shared" si="33"/>
        <v>99.20175738878767</v>
      </c>
    </row>
    <row r="256" spans="1:10" ht="15.75">
      <c r="A256" s="5" t="s">
        <v>518</v>
      </c>
      <c r="B256" s="6" t="s">
        <v>117</v>
      </c>
      <c r="C256" s="20" t="s">
        <v>5</v>
      </c>
      <c r="D256" s="20" t="s">
        <v>10</v>
      </c>
      <c r="E256" s="5" t="s">
        <v>961</v>
      </c>
      <c r="F256" s="5" t="s">
        <v>118</v>
      </c>
      <c r="G256" s="12">
        <v>22422498.81</v>
      </c>
      <c r="H256" s="12">
        <v>22243512.87</v>
      </c>
      <c r="I256" s="12">
        <v>0</v>
      </c>
      <c r="J256" s="94">
        <f t="shared" si="33"/>
        <v>99.20175738878767</v>
      </c>
    </row>
    <row r="257" spans="1:10" ht="279" customHeight="1">
      <c r="A257" s="5" t="s">
        <v>519</v>
      </c>
      <c r="B257" s="76" t="s">
        <v>851</v>
      </c>
      <c r="C257" s="20" t="s">
        <v>5</v>
      </c>
      <c r="D257" s="20" t="s">
        <v>10</v>
      </c>
      <c r="E257" s="5" t="s">
        <v>0</v>
      </c>
      <c r="F257" s="5"/>
      <c r="G257" s="12">
        <f aca="true" t="shared" si="47" ref="G257:I258">G258</f>
        <v>39548073</v>
      </c>
      <c r="H257" s="12">
        <f t="shared" si="47"/>
        <v>39548073</v>
      </c>
      <c r="I257" s="12">
        <f t="shared" si="47"/>
        <v>25771900</v>
      </c>
      <c r="J257" s="94">
        <f t="shared" si="33"/>
        <v>100</v>
      </c>
    </row>
    <row r="258" spans="1:10" ht="31.5">
      <c r="A258" s="5" t="s">
        <v>336</v>
      </c>
      <c r="B258" s="6" t="s">
        <v>166</v>
      </c>
      <c r="C258" s="20" t="s">
        <v>5</v>
      </c>
      <c r="D258" s="20" t="s">
        <v>10</v>
      </c>
      <c r="E258" s="5" t="s">
        <v>0</v>
      </c>
      <c r="F258" s="5" t="s">
        <v>167</v>
      </c>
      <c r="G258" s="12">
        <f t="shared" si="47"/>
        <v>39548073</v>
      </c>
      <c r="H258" s="12">
        <f t="shared" si="47"/>
        <v>39548073</v>
      </c>
      <c r="I258" s="12">
        <f t="shared" si="47"/>
        <v>25771900</v>
      </c>
      <c r="J258" s="94">
        <f t="shared" si="33"/>
        <v>100</v>
      </c>
    </row>
    <row r="259" spans="1:10" ht="15.75">
      <c r="A259" s="5" t="s">
        <v>337</v>
      </c>
      <c r="B259" s="6" t="s">
        <v>117</v>
      </c>
      <c r="C259" s="20" t="s">
        <v>5</v>
      </c>
      <c r="D259" s="20" t="s">
        <v>10</v>
      </c>
      <c r="E259" s="5" t="s">
        <v>0</v>
      </c>
      <c r="F259" s="5" t="s">
        <v>118</v>
      </c>
      <c r="G259" s="12">
        <v>39548073</v>
      </c>
      <c r="H259" s="12">
        <v>39548073</v>
      </c>
      <c r="I259" s="12">
        <v>25771900</v>
      </c>
      <c r="J259" s="94">
        <f t="shared" si="33"/>
        <v>100</v>
      </c>
    </row>
    <row r="260" spans="1:10" ht="102" customHeight="1">
      <c r="A260" s="5" t="s">
        <v>338</v>
      </c>
      <c r="B260" s="6" t="s">
        <v>1106</v>
      </c>
      <c r="C260" s="20" t="s">
        <v>5</v>
      </c>
      <c r="D260" s="20" t="s">
        <v>10</v>
      </c>
      <c r="E260" s="5" t="s">
        <v>1105</v>
      </c>
      <c r="F260" s="5"/>
      <c r="G260" s="12">
        <f aca="true" t="shared" si="48" ref="G260:I261">G261</f>
        <v>953084.21</v>
      </c>
      <c r="H260" s="12">
        <f t="shared" si="48"/>
        <v>953079.71</v>
      </c>
      <c r="I260" s="12">
        <f t="shared" si="48"/>
        <v>0</v>
      </c>
      <c r="J260" s="94">
        <f t="shared" si="33"/>
        <v>99.99952784864624</v>
      </c>
    </row>
    <row r="261" spans="1:10" ht="35.25" customHeight="1">
      <c r="A261" s="5" t="s">
        <v>520</v>
      </c>
      <c r="B261" s="6" t="s">
        <v>166</v>
      </c>
      <c r="C261" s="20" t="s">
        <v>5</v>
      </c>
      <c r="D261" s="20" t="s">
        <v>10</v>
      </c>
      <c r="E261" s="5" t="s">
        <v>1105</v>
      </c>
      <c r="F261" s="5" t="s">
        <v>167</v>
      </c>
      <c r="G261" s="12">
        <f t="shared" si="48"/>
        <v>953084.21</v>
      </c>
      <c r="H261" s="12">
        <f t="shared" si="48"/>
        <v>953079.71</v>
      </c>
      <c r="I261" s="12">
        <f t="shared" si="48"/>
        <v>0</v>
      </c>
      <c r="J261" s="94">
        <f t="shared" si="33"/>
        <v>99.99952784864624</v>
      </c>
    </row>
    <row r="262" spans="1:10" ht="15.75">
      <c r="A262" s="5" t="s">
        <v>521</v>
      </c>
      <c r="B262" s="6" t="s">
        <v>117</v>
      </c>
      <c r="C262" s="20" t="s">
        <v>5</v>
      </c>
      <c r="D262" s="20" t="s">
        <v>10</v>
      </c>
      <c r="E262" s="5" t="s">
        <v>1105</v>
      </c>
      <c r="F262" s="5" t="s">
        <v>118</v>
      </c>
      <c r="G262" s="12">
        <v>953084.21</v>
      </c>
      <c r="H262" s="12">
        <v>953079.71</v>
      </c>
      <c r="I262" s="12">
        <v>0</v>
      </c>
      <c r="J262" s="94">
        <f t="shared" si="33"/>
        <v>99.99952784864624</v>
      </c>
    </row>
    <row r="263" spans="1:10" ht="275.25" customHeight="1">
      <c r="A263" s="5" t="s">
        <v>522</v>
      </c>
      <c r="B263" s="21" t="s">
        <v>894</v>
      </c>
      <c r="C263" s="5" t="s">
        <v>5</v>
      </c>
      <c r="D263" s="5" t="s">
        <v>10</v>
      </c>
      <c r="E263" s="5" t="s">
        <v>609</v>
      </c>
      <c r="F263" s="5"/>
      <c r="G263" s="12">
        <f aca="true" t="shared" si="49" ref="G263:I264">G264</f>
        <v>230868259.49</v>
      </c>
      <c r="H263" s="12">
        <f t="shared" si="49"/>
        <v>230867761.49</v>
      </c>
      <c r="I263" s="12">
        <f t="shared" si="49"/>
        <v>200893700</v>
      </c>
      <c r="J263" s="94">
        <f t="shared" si="33"/>
        <v>99.99978429256532</v>
      </c>
    </row>
    <row r="264" spans="1:10" ht="36.75" customHeight="1">
      <c r="A264" s="5" t="s">
        <v>523</v>
      </c>
      <c r="B264" s="6" t="s">
        <v>166</v>
      </c>
      <c r="C264" s="5" t="s">
        <v>5</v>
      </c>
      <c r="D264" s="5" t="s">
        <v>10</v>
      </c>
      <c r="E264" s="5" t="s">
        <v>609</v>
      </c>
      <c r="F264" s="5" t="s">
        <v>167</v>
      </c>
      <c r="G264" s="12">
        <f t="shared" si="49"/>
        <v>230868259.49</v>
      </c>
      <c r="H264" s="12">
        <f t="shared" si="49"/>
        <v>230867761.49</v>
      </c>
      <c r="I264" s="12">
        <f t="shared" si="49"/>
        <v>200893700</v>
      </c>
      <c r="J264" s="94">
        <f t="shared" si="33"/>
        <v>99.99978429256532</v>
      </c>
    </row>
    <row r="265" spans="1:10" ht="15.75">
      <c r="A265" s="5" t="s">
        <v>339</v>
      </c>
      <c r="B265" s="6" t="s">
        <v>117</v>
      </c>
      <c r="C265" s="5" t="s">
        <v>5</v>
      </c>
      <c r="D265" s="5" t="s">
        <v>10</v>
      </c>
      <c r="E265" s="5" t="s">
        <v>609</v>
      </c>
      <c r="F265" s="5" t="s">
        <v>118</v>
      </c>
      <c r="G265" s="12">
        <v>230868259.49</v>
      </c>
      <c r="H265" s="12">
        <v>230867761.49</v>
      </c>
      <c r="I265" s="12">
        <v>200893700</v>
      </c>
      <c r="J265" s="94">
        <f t="shared" si="33"/>
        <v>99.99978429256532</v>
      </c>
    </row>
    <row r="266" spans="1:10" ht="104.25" customHeight="1">
      <c r="A266" s="5" t="s">
        <v>340</v>
      </c>
      <c r="B266" s="77" t="s">
        <v>790</v>
      </c>
      <c r="C266" s="20" t="s">
        <v>5</v>
      </c>
      <c r="D266" s="20" t="s">
        <v>10</v>
      </c>
      <c r="E266" s="5" t="s">
        <v>725</v>
      </c>
      <c r="F266" s="5"/>
      <c r="G266" s="12">
        <f aca="true" t="shared" si="50" ref="G266:I267">G267</f>
        <v>3484848.49</v>
      </c>
      <c r="H266" s="12">
        <f t="shared" si="50"/>
        <v>3484848.49</v>
      </c>
      <c r="I266" s="12">
        <f t="shared" si="50"/>
        <v>2760000</v>
      </c>
      <c r="J266" s="94">
        <f t="shared" si="33"/>
        <v>100</v>
      </c>
    </row>
    <row r="267" spans="1:10" ht="31.5">
      <c r="A267" s="5" t="s">
        <v>341</v>
      </c>
      <c r="B267" s="6" t="s">
        <v>166</v>
      </c>
      <c r="C267" s="20" t="s">
        <v>5</v>
      </c>
      <c r="D267" s="20" t="s">
        <v>10</v>
      </c>
      <c r="E267" s="5" t="s">
        <v>725</v>
      </c>
      <c r="F267" s="5" t="s">
        <v>167</v>
      </c>
      <c r="G267" s="12">
        <f t="shared" si="50"/>
        <v>3484848.49</v>
      </c>
      <c r="H267" s="12">
        <f t="shared" si="50"/>
        <v>3484848.49</v>
      </c>
      <c r="I267" s="12">
        <f t="shared" si="50"/>
        <v>2760000</v>
      </c>
      <c r="J267" s="94">
        <f t="shared" si="33"/>
        <v>100</v>
      </c>
    </row>
    <row r="268" spans="1:10" ht="15.75">
      <c r="A268" s="5" t="s">
        <v>342</v>
      </c>
      <c r="B268" s="6" t="s">
        <v>117</v>
      </c>
      <c r="C268" s="20" t="s">
        <v>5</v>
      </c>
      <c r="D268" s="20" t="s">
        <v>10</v>
      </c>
      <c r="E268" s="5" t="s">
        <v>725</v>
      </c>
      <c r="F268" s="5" t="s">
        <v>118</v>
      </c>
      <c r="G268" s="12">
        <v>3484848.49</v>
      </c>
      <c r="H268" s="12">
        <v>3484848.49</v>
      </c>
      <c r="I268" s="12">
        <v>2760000</v>
      </c>
      <c r="J268" s="94">
        <f aca="true" t="shared" si="51" ref="J268:J331">H268/G268*100</f>
        <v>100</v>
      </c>
    </row>
    <row r="269" spans="1:10" ht="130.5" customHeight="1">
      <c r="A269" s="5" t="s">
        <v>343</v>
      </c>
      <c r="B269" s="78" t="s">
        <v>906</v>
      </c>
      <c r="C269" s="20" t="s">
        <v>5</v>
      </c>
      <c r="D269" s="20" t="s">
        <v>10</v>
      </c>
      <c r="E269" s="5" t="s">
        <v>808</v>
      </c>
      <c r="F269" s="5"/>
      <c r="G269" s="12">
        <f aca="true" t="shared" si="52" ref="G269:I270">G270</f>
        <v>2424300</v>
      </c>
      <c r="H269" s="12">
        <f t="shared" si="52"/>
        <v>2424300</v>
      </c>
      <c r="I269" s="12">
        <f t="shared" si="52"/>
        <v>0</v>
      </c>
      <c r="J269" s="94">
        <f t="shared" si="51"/>
        <v>100</v>
      </c>
    </row>
    <row r="270" spans="1:10" ht="34.5" customHeight="1">
      <c r="A270" s="5" t="s">
        <v>344</v>
      </c>
      <c r="B270" s="6" t="s">
        <v>166</v>
      </c>
      <c r="C270" s="20" t="s">
        <v>5</v>
      </c>
      <c r="D270" s="20" t="s">
        <v>10</v>
      </c>
      <c r="E270" s="5" t="s">
        <v>808</v>
      </c>
      <c r="F270" s="5" t="s">
        <v>167</v>
      </c>
      <c r="G270" s="12">
        <f t="shared" si="52"/>
        <v>2424300</v>
      </c>
      <c r="H270" s="12">
        <f t="shared" si="52"/>
        <v>2424300</v>
      </c>
      <c r="I270" s="12">
        <f t="shared" si="52"/>
        <v>0</v>
      </c>
      <c r="J270" s="94">
        <f t="shared" si="51"/>
        <v>100</v>
      </c>
    </row>
    <row r="271" spans="1:10" ht="15.75">
      <c r="A271" s="5" t="s">
        <v>345</v>
      </c>
      <c r="B271" s="6" t="s">
        <v>117</v>
      </c>
      <c r="C271" s="20" t="s">
        <v>5</v>
      </c>
      <c r="D271" s="20" t="s">
        <v>10</v>
      </c>
      <c r="E271" s="5" t="s">
        <v>808</v>
      </c>
      <c r="F271" s="5" t="s">
        <v>118</v>
      </c>
      <c r="G271" s="12">
        <v>2424300</v>
      </c>
      <c r="H271" s="12">
        <v>2424300</v>
      </c>
      <c r="I271" s="12">
        <v>0</v>
      </c>
      <c r="J271" s="94">
        <f t="shared" si="51"/>
        <v>100</v>
      </c>
    </row>
    <row r="272" spans="1:10" ht="126">
      <c r="A272" s="5" t="s">
        <v>346</v>
      </c>
      <c r="B272" s="6" t="s">
        <v>960</v>
      </c>
      <c r="C272" s="20" t="s">
        <v>5</v>
      </c>
      <c r="D272" s="20" t="s">
        <v>10</v>
      </c>
      <c r="E272" s="5" t="s">
        <v>959</v>
      </c>
      <c r="F272" s="5"/>
      <c r="G272" s="12">
        <f aca="true" t="shared" si="53" ref="G272:I273">G273</f>
        <v>4495510</v>
      </c>
      <c r="H272" s="12">
        <f>H273</f>
        <v>3934365.04</v>
      </c>
      <c r="I272" s="12">
        <f>I273</f>
        <v>0</v>
      </c>
      <c r="J272" s="94">
        <f t="shared" si="51"/>
        <v>87.51765739593506</v>
      </c>
    </row>
    <row r="273" spans="1:10" ht="31.5">
      <c r="A273" s="5" t="s">
        <v>347</v>
      </c>
      <c r="B273" s="6" t="s">
        <v>166</v>
      </c>
      <c r="C273" s="20" t="s">
        <v>5</v>
      </c>
      <c r="D273" s="20" t="s">
        <v>10</v>
      </c>
      <c r="E273" s="5" t="s">
        <v>959</v>
      </c>
      <c r="F273" s="5" t="s">
        <v>167</v>
      </c>
      <c r="G273" s="12">
        <f t="shared" si="53"/>
        <v>4495510</v>
      </c>
      <c r="H273" s="12">
        <f t="shared" si="53"/>
        <v>3934365.04</v>
      </c>
      <c r="I273" s="12">
        <f t="shared" si="53"/>
        <v>0</v>
      </c>
      <c r="J273" s="94">
        <f t="shared" si="51"/>
        <v>87.51765739593506</v>
      </c>
    </row>
    <row r="274" spans="1:10" ht="15.75">
      <c r="A274" s="5" t="s">
        <v>348</v>
      </c>
      <c r="B274" s="6" t="s">
        <v>117</v>
      </c>
      <c r="C274" s="20" t="s">
        <v>5</v>
      </c>
      <c r="D274" s="20" t="s">
        <v>10</v>
      </c>
      <c r="E274" s="5" t="s">
        <v>959</v>
      </c>
      <c r="F274" s="5" t="s">
        <v>118</v>
      </c>
      <c r="G274" s="12">
        <v>4495510</v>
      </c>
      <c r="H274" s="12">
        <v>3934365.04</v>
      </c>
      <c r="I274" s="12">
        <v>0</v>
      </c>
      <c r="J274" s="94">
        <f t="shared" si="51"/>
        <v>87.51765739593506</v>
      </c>
    </row>
    <row r="275" spans="1:10" ht="132" customHeight="1">
      <c r="A275" s="5" t="s">
        <v>349</v>
      </c>
      <c r="B275" s="78" t="s">
        <v>906</v>
      </c>
      <c r="C275" s="20" t="s">
        <v>5</v>
      </c>
      <c r="D275" s="20" t="s">
        <v>10</v>
      </c>
      <c r="E275" s="5" t="s">
        <v>809</v>
      </c>
      <c r="F275" s="5"/>
      <c r="G275" s="12">
        <f aca="true" t="shared" si="54" ref="G275:I276">G276</f>
        <v>5579369</v>
      </c>
      <c r="H275" s="12">
        <f>H276</f>
        <v>5523000</v>
      </c>
      <c r="I275" s="12">
        <f>I276</f>
        <v>0</v>
      </c>
      <c r="J275" s="94">
        <f t="shared" si="51"/>
        <v>98.98968861891014</v>
      </c>
    </row>
    <row r="276" spans="1:10" ht="39" customHeight="1">
      <c r="A276" s="5" t="s">
        <v>524</v>
      </c>
      <c r="B276" s="6" t="s">
        <v>268</v>
      </c>
      <c r="C276" s="20" t="s">
        <v>5</v>
      </c>
      <c r="D276" s="20" t="s">
        <v>10</v>
      </c>
      <c r="E276" s="5" t="s">
        <v>809</v>
      </c>
      <c r="F276" s="5" t="s">
        <v>95</v>
      </c>
      <c r="G276" s="12">
        <f t="shared" si="54"/>
        <v>5579369</v>
      </c>
      <c r="H276" s="12">
        <f t="shared" si="54"/>
        <v>5523000</v>
      </c>
      <c r="I276" s="12">
        <f t="shared" si="54"/>
        <v>0</v>
      </c>
      <c r="J276" s="94">
        <f t="shared" si="51"/>
        <v>98.98968861891014</v>
      </c>
    </row>
    <row r="277" spans="1:10" ht="39" customHeight="1">
      <c r="A277" s="5" t="s">
        <v>525</v>
      </c>
      <c r="B277" s="6" t="s">
        <v>96</v>
      </c>
      <c r="C277" s="20" t="s">
        <v>5</v>
      </c>
      <c r="D277" s="20" t="s">
        <v>10</v>
      </c>
      <c r="E277" s="5" t="s">
        <v>809</v>
      </c>
      <c r="F277" s="5" t="s">
        <v>97</v>
      </c>
      <c r="G277" s="12">
        <v>5579369</v>
      </c>
      <c r="H277" s="12">
        <v>5523000</v>
      </c>
      <c r="I277" s="12">
        <v>0</v>
      </c>
      <c r="J277" s="94">
        <f t="shared" si="51"/>
        <v>98.98968861891014</v>
      </c>
    </row>
    <row r="278" spans="1:10" ht="102" customHeight="1">
      <c r="A278" s="5" t="s">
        <v>526</v>
      </c>
      <c r="B278" s="6" t="s">
        <v>1107</v>
      </c>
      <c r="C278" s="20" t="s">
        <v>5</v>
      </c>
      <c r="D278" s="20" t="s">
        <v>10</v>
      </c>
      <c r="E278" s="5" t="s">
        <v>1103</v>
      </c>
      <c r="F278" s="5"/>
      <c r="G278" s="12">
        <f aca="true" t="shared" si="55" ref="G278:I279">G279</f>
        <v>4378</v>
      </c>
      <c r="H278" s="12">
        <f t="shared" si="55"/>
        <v>4378</v>
      </c>
      <c r="I278" s="12">
        <f t="shared" si="55"/>
        <v>0</v>
      </c>
      <c r="J278" s="94">
        <f t="shared" si="51"/>
        <v>100</v>
      </c>
    </row>
    <row r="279" spans="1:10" ht="42.75" customHeight="1">
      <c r="A279" s="5" t="s">
        <v>878</v>
      </c>
      <c r="B279" s="6" t="s">
        <v>268</v>
      </c>
      <c r="C279" s="20" t="s">
        <v>5</v>
      </c>
      <c r="D279" s="20" t="s">
        <v>10</v>
      </c>
      <c r="E279" s="5" t="s">
        <v>1103</v>
      </c>
      <c r="F279" s="5"/>
      <c r="G279" s="12">
        <f t="shared" si="55"/>
        <v>4378</v>
      </c>
      <c r="H279" s="12">
        <f t="shared" si="55"/>
        <v>4378</v>
      </c>
      <c r="I279" s="12">
        <f t="shared" si="55"/>
        <v>0</v>
      </c>
      <c r="J279" s="94">
        <f t="shared" si="51"/>
        <v>100</v>
      </c>
    </row>
    <row r="280" spans="1:10" ht="42.75" customHeight="1">
      <c r="A280" s="5" t="s">
        <v>879</v>
      </c>
      <c r="B280" s="6" t="s">
        <v>96</v>
      </c>
      <c r="C280" s="20" t="s">
        <v>5</v>
      </c>
      <c r="D280" s="20" t="s">
        <v>10</v>
      </c>
      <c r="E280" s="5" t="s">
        <v>1103</v>
      </c>
      <c r="F280" s="5"/>
      <c r="G280" s="12">
        <v>4378</v>
      </c>
      <c r="H280" s="12">
        <v>4378</v>
      </c>
      <c r="I280" s="12">
        <v>0</v>
      </c>
      <c r="J280" s="94">
        <f t="shared" si="51"/>
        <v>100</v>
      </c>
    </row>
    <row r="281" spans="1:10" ht="29.25" customHeight="1">
      <c r="A281" s="5" t="s">
        <v>350</v>
      </c>
      <c r="B281" s="6" t="s">
        <v>803</v>
      </c>
      <c r="C281" s="20" t="s">
        <v>5</v>
      </c>
      <c r="D281" s="20" t="s">
        <v>10</v>
      </c>
      <c r="E281" s="5" t="s">
        <v>584</v>
      </c>
      <c r="F281" s="5"/>
      <c r="G281" s="12">
        <f>G282</f>
        <v>354232</v>
      </c>
      <c r="H281" s="12">
        <f aca="true" t="shared" si="56" ref="H281:I283">H282</f>
        <v>354232</v>
      </c>
      <c r="I281" s="12">
        <f t="shared" si="56"/>
        <v>0</v>
      </c>
      <c r="J281" s="94">
        <f t="shared" si="51"/>
        <v>100</v>
      </c>
    </row>
    <row r="282" spans="1:10" ht="32.25" customHeight="1">
      <c r="A282" s="5" t="s">
        <v>351</v>
      </c>
      <c r="B282" s="6" t="s">
        <v>164</v>
      </c>
      <c r="C282" s="20" t="s">
        <v>5</v>
      </c>
      <c r="D282" s="20" t="s">
        <v>10</v>
      </c>
      <c r="E282" s="5" t="s">
        <v>586</v>
      </c>
      <c r="F282" s="5"/>
      <c r="G282" s="12">
        <f>G283</f>
        <v>354232</v>
      </c>
      <c r="H282" s="12">
        <f t="shared" si="56"/>
        <v>354232</v>
      </c>
      <c r="I282" s="12">
        <f t="shared" si="56"/>
        <v>0</v>
      </c>
      <c r="J282" s="94">
        <f t="shared" si="51"/>
        <v>100</v>
      </c>
    </row>
    <row r="283" spans="1:10" ht="42.75" customHeight="1">
      <c r="A283" s="5" t="s">
        <v>352</v>
      </c>
      <c r="B283" s="6" t="s">
        <v>166</v>
      </c>
      <c r="C283" s="20" t="s">
        <v>5</v>
      </c>
      <c r="D283" s="20" t="s">
        <v>10</v>
      </c>
      <c r="E283" s="5" t="s">
        <v>586</v>
      </c>
      <c r="F283" s="5" t="s">
        <v>167</v>
      </c>
      <c r="G283" s="12">
        <f>G284</f>
        <v>354232</v>
      </c>
      <c r="H283" s="12">
        <f t="shared" si="56"/>
        <v>354232</v>
      </c>
      <c r="I283" s="12">
        <f t="shared" si="56"/>
        <v>0</v>
      </c>
      <c r="J283" s="94">
        <f t="shared" si="51"/>
        <v>100</v>
      </c>
    </row>
    <row r="284" spans="1:10" ht="30.75" customHeight="1">
      <c r="A284" s="5" t="s">
        <v>527</v>
      </c>
      <c r="B284" s="6" t="s">
        <v>117</v>
      </c>
      <c r="C284" s="20" t="s">
        <v>5</v>
      </c>
      <c r="D284" s="20" t="s">
        <v>10</v>
      </c>
      <c r="E284" s="5" t="s">
        <v>586</v>
      </c>
      <c r="F284" s="5" t="s">
        <v>118</v>
      </c>
      <c r="G284" s="12">
        <v>354232</v>
      </c>
      <c r="H284" s="12">
        <v>354232</v>
      </c>
      <c r="I284" s="12">
        <v>0</v>
      </c>
      <c r="J284" s="94">
        <f t="shared" si="51"/>
        <v>100</v>
      </c>
    </row>
    <row r="285" spans="1:10" ht="15.75">
      <c r="A285" s="5" t="s">
        <v>528</v>
      </c>
      <c r="B285" s="6" t="s">
        <v>81</v>
      </c>
      <c r="C285" s="5" t="s">
        <v>5</v>
      </c>
      <c r="D285" s="5" t="s">
        <v>80</v>
      </c>
      <c r="E285" s="5"/>
      <c r="F285" s="5"/>
      <c r="G285" s="12">
        <f>G286+G309</f>
        <v>28766043.439999998</v>
      </c>
      <c r="H285" s="12">
        <f>H286+H309</f>
        <v>28759627.34</v>
      </c>
      <c r="I285" s="12">
        <f aca="true" t="shared" si="57" ref="G285:I286">I286</f>
        <v>21921439</v>
      </c>
      <c r="J285" s="94">
        <f t="shared" si="51"/>
        <v>99.97769557703207</v>
      </c>
    </row>
    <row r="286" spans="1:10" ht="31.5">
      <c r="A286" s="5" t="s">
        <v>529</v>
      </c>
      <c r="B286" s="6" t="s">
        <v>787</v>
      </c>
      <c r="C286" s="5" t="s">
        <v>5</v>
      </c>
      <c r="D286" s="5" t="s">
        <v>80</v>
      </c>
      <c r="E286" s="5" t="s">
        <v>581</v>
      </c>
      <c r="F286" s="5"/>
      <c r="G286" s="12">
        <f t="shared" si="57"/>
        <v>28666294.439999998</v>
      </c>
      <c r="H286" s="12">
        <f t="shared" si="57"/>
        <v>28659878.34</v>
      </c>
      <c r="I286" s="12">
        <f t="shared" si="57"/>
        <v>21921439</v>
      </c>
      <c r="J286" s="94">
        <f t="shared" si="51"/>
        <v>99.97761796519104</v>
      </c>
    </row>
    <row r="287" spans="1:10" ht="31.5">
      <c r="A287" s="5" t="s">
        <v>530</v>
      </c>
      <c r="B287" s="6" t="s">
        <v>665</v>
      </c>
      <c r="C287" s="5" t="s">
        <v>5</v>
      </c>
      <c r="D287" s="5" t="s">
        <v>80</v>
      </c>
      <c r="E287" s="5" t="s">
        <v>607</v>
      </c>
      <c r="F287" s="5"/>
      <c r="G287" s="12">
        <f>G288+G294+G300+G303+G291+G297+G306</f>
        <v>28666294.439999998</v>
      </c>
      <c r="H287" s="12">
        <f>H288+H294+H300+H303+H291+H297+H306</f>
        <v>28659878.34</v>
      </c>
      <c r="I287" s="12">
        <f>I288+I294+I300+I303+I291+I297</f>
        <v>21921439</v>
      </c>
      <c r="J287" s="94">
        <f t="shared" si="51"/>
        <v>99.97761796519104</v>
      </c>
    </row>
    <row r="288" spans="1:10" ht="85.5" customHeight="1">
      <c r="A288" s="5" t="s">
        <v>531</v>
      </c>
      <c r="B288" s="6" t="s">
        <v>863</v>
      </c>
      <c r="C288" s="5" t="s">
        <v>5</v>
      </c>
      <c r="D288" s="5" t="s">
        <v>80</v>
      </c>
      <c r="E288" s="5" t="s">
        <v>610</v>
      </c>
      <c r="F288" s="5"/>
      <c r="G288" s="12">
        <f aca="true" t="shared" si="58" ref="G288:I289">G289</f>
        <v>6836104.64</v>
      </c>
      <c r="H288" s="12">
        <f t="shared" si="58"/>
        <v>6830643.03</v>
      </c>
      <c r="I288" s="12">
        <f t="shared" si="58"/>
        <v>4593256</v>
      </c>
      <c r="J288" s="94">
        <f t="shared" si="51"/>
        <v>99.92010640141402</v>
      </c>
    </row>
    <row r="289" spans="1:10" ht="41.25" customHeight="1">
      <c r="A289" s="5" t="s">
        <v>353</v>
      </c>
      <c r="B289" s="6" t="s">
        <v>166</v>
      </c>
      <c r="C289" s="5" t="s">
        <v>5</v>
      </c>
      <c r="D289" s="5" t="s">
        <v>80</v>
      </c>
      <c r="E289" s="5" t="s">
        <v>610</v>
      </c>
      <c r="F289" s="5" t="s">
        <v>167</v>
      </c>
      <c r="G289" s="12">
        <f t="shared" si="58"/>
        <v>6836104.64</v>
      </c>
      <c r="H289" s="12">
        <f t="shared" si="58"/>
        <v>6830643.03</v>
      </c>
      <c r="I289" s="12">
        <f t="shared" si="58"/>
        <v>4593256</v>
      </c>
      <c r="J289" s="94">
        <f t="shared" si="51"/>
        <v>99.92010640141402</v>
      </c>
    </row>
    <row r="290" spans="1:10" ht="15.75">
      <c r="A290" s="5" t="s">
        <v>354</v>
      </c>
      <c r="B290" s="6" t="s">
        <v>117</v>
      </c>
      <c r="C290" s="5" t="s">
        <v>5</v>
      </c>
      <c r="D290" s="5" t="s">
        <v>80</v>
      </c>
      <c r="E290" s="5" t="s">
        <v>610</v>
      </c>
      <c r="F290" s="5" t="s">
        <v>118</v>
      </c>
      <c r="G290" s="12">
        <v>6836104.64</v>
      </c>
      <c r="H290" s="12">
        <v>6830643.03</v>
      </c>
      <c r="I290" s="12">
        <v>4593256</v>
      </c>
      <c r="J290" s="94">
        <f t="shared" si="51"/>
        <v>99.92010640141402</v>
      </c>
    </row>
    <row r="291" spans="1:10" ht="114" customHeight="1">
      <c r="A291" s="5" t="s">
        <v>355</v>
      </c>
      <c r="B291" s="6" t="s">
        <v>864</v>
      </c>
      <c r="C291" s="5" t="s">
        <v>5</v>
      </c>
      <c r="D291" s="5" t="s">
        <v>80</v>
      </c>
      <c r="E291" s="5" t="s">
        <v>847</v>
      </c>
      <c r="F291" s="5"/>
      <c r="G291" s="12">
        <f aca="true" t="shared" si="59" ref="G291:I292">G292</f>
        <v>419017</v>
      </c>
      <c r="H291" s="12">
        <f t="shared" si="59"/>
        <v>419017</v>
      </c>
      <c r="I291" s="12">
        <f t="shared" si="59"/>
        <v>411612</v>
      </c>
      <c r="J291" s="94">
        <f t="shared" si="51"/>
        <v>100</v>
      </c>
    </row>
    <row r="292" spans="1:10" ht="31.5">
      <c r="A292" s="5" t="s">
        <v>356</v>
      </c>
      <c r="B292" s="6" t="s">
        <v>166</v>
      </c>
      <c r="C292" s="5" t="s">
        <v>5</v>
      </c>
      <c r="D292" s="5" t="s">
        <v>80</v>
      </c>
      <c r="E292" s="5" t="s">
        <v>847</v>
      </c>
      <c r="F292" s="5" t="s">
        <v>167</v>
      </c>
      <c r="G292" s="12">
        <f t="shared" si="59"/>
        <v>419017</v>
      </c>
      <c r="H292" s="12">
        <f t="shared" si="59"/>
        <v>419017</v>
      </c>
      <c r="I292" s="12">
        <f t="shared" si="59"/>
        <v>411612</v>
      </c>
      <c r="J292" s="94">
        <f t="shared" si="51"/>
        <v>100</v>
      </c>
    </row>
    <row r="293" spans="1:10" ht="15.75">
      <c r="A293" s="5" t="s">
        <v>357</v>
      </c>
      <c r="B293" s="6" t="s">
        <v>117</v>
      </c>
      <c r="C293" s="5" t="s">
        <v>5</v>
      </c>
      <c r="D293" s="5" t="s">
        <v>80</v>
      </c>
      <c r="E293" s="5" t="s">
        <v>847</v>
      </c>
      <c r="F293" s="5" t="s">
        <v>118</v>
      </c>
      <c r="G293" s="12">
        <v>419017</v>
      </c>
      <c r="H293" s="12">
        <v>419017</v>
      </c>
      <c r="I293" s="12">
        <v>411612</v>
      </c>
      <c r="J293" s="94">
        <f t="shared" si="51"/>
        <v>100</v>
      </c>
    </row>
    <row r="294" spans="1:10" ht="81.75" customHeight="1">
      <c r="A294" s="5" t="s">
        <v>358</v>
      </c>
      <c r="B294" s="6" t="s">
        <v>865</v>
      </c>
      <c r="C294" s="5" t="s">
        <v>5</v>
      </c>
      <c r="D294" s="5" t="s">
        <v>80</v>
      </c>
      <c r="E294" s="5" t="s">
        <v>611</v>
      </c>
      <c r="F294" s="5"/>
      <c r="G294" s="12">
        <f aca="true" t="shared" si="60" ref="G294:I295">G295</f>
        <v>3208730.17</v>
      </c>
      <c r="H294" s="12">
        <f t="shared" si="60"/>
        <v>3208730.17</v>
      </c>
      <c r="I294" s="12">
        <f t="shared" si="60"/>
        <v>2305932</v>
      </c>
      <c r="J294" s="94">
        <f t="shared" si="51"/>
        <v>100</v>
      </c>
    </row>
    <row r="295" spans="1:10" ht="31.5">
      <c r="A295" s="5" t="s">
        <v>359</v>
      </c>
      <c r="B295" s="6" t="s">
        <v>166</v>
      </c>
      <c r="C295" s="5" t="s">
        <v>5</v>
      </c>
      <c r="D295" s="5" t="s">
        <v>80</v>
      </c>
      <c r="E295" s="5" t="s">
        <v>611</v>
      </c>
      <c r="F295" s="5" t="s">
        <v>167</v>
      </c>
      <c r="G295" s="12">
        <f t="shared" si="60"/>
        <v>3208730.17</v>
      </c>
      <c r="H295" s="12">
        <f t="shared" si="60"/>
        <v>3208730.17</v>
      </c>
      <c r="I295" s="12">
        <f t="shared" si="60"/>
        <v>2305932</v>
      </c>
      <c r="J295" s="94">
        <f t="shared" si="51"/>
        <v>100</v>
      </c>
    </row>
    <row r="296" spans="1:10" ht="15.75">
      <c r="A296" s="5" t="s">
        <v>360</v>
      </c>
      <c r="B296" s="6" t="s">
        <v>117</v>
      </c>
      <c r="C296" s="5" t="s">
        <v>5</v>
      </c>
      <c r="D296" s="5" t="s">
        <v>80</v>
      </c>
      <c r="E296" s="5" t="s">
        <v>611</v>
      </c>
      <c r="F296" s="5" t="s">
        <v>118</v>
      </c>
      <c r="G296" s="12">
        <v>3208730.17</v>
      </c>
      <c r="H296" s="12">
        <v>3208730.17</v>
      </c>
      <c r="I296" s="12">
        <v>2305932</v>
      </c>
      <c r="J296" s="94">
        <f t="shared" si="51"/>
        <v>100</v>
      </c>
    </row>
    <row r="297" spans="1:10" ht="120" customHeight="1">
      <c r="A297" s="5" t="s">
        <v>361</v>
      </c>
      <c r="B297" s="6" t="s">
        <v>866</v>
      </c>
      <c r="C297" s="5" t="s">
        <v>5</v>
      </c>
      <c r="D297" s="5" t="s">
        <v>80</v>
      </c>
      <c r="E297" s="5" t="s">
        <v>848</v>
      </c>
      <c r="F297" s="5"/>
      <c r="G297" s="12">
        <f aca="true" t="shared" si="61" ref="G297:I298">G298</f>
        <v>3222627.83</v>
      </c>
      <c r="H297" s="12">
        <f t="shared" si="61"/>
        <v>3221673.34</v>
      </c>
      <c r="I297" s="12">
        <f t="shared" si="61"/>
        <v>3065139</v>
      </c>
      <c r="J297" s="94">
        <f t="shared" si="51"/>
        <v>99.97038162486172</v>
      </c>
    </row>
    <row r="298" spans="1:10" ht="31.5">
      <c r="A298" s="5" t="s">
        <v>362</v>
      </c>
      <c r="B298" s="6" t="s">
        <v>166</v>
      </c>
      <c r="C298" s="5" t="s">
        <v>5</v>
      </c>
      <c r="D298" s="5" t="s">
        <v>80</v>
      </c>
      <c r="E298" s="5" t="s">
        <v>848</v>
      </c>
      <c r="F298" s="5" t="s">
        <v>167</v>
      </c>
      <c r="G298" s="12">
        <f t="shared" si="61"/>
        <v>3222627.83</v>
      </c>
      <c r="H298" s="12">
        <f t="shared" si="61"/>
        <v>3221673.34</v>
      </c>
      <c r="I298" s="12">
        <f t="shared" si="61"/>
        <v>3065139</v>
      </c>
      <c r="J298" s="94">
        <f t="shared" si="51"/>
        <v>99.97038162486172</v>
      </c>
    </row>
    <row r="299" spans="1:10" ht="15.75">
      <c r="A299" s="5" t="s">
        <v>363</v>
      </c>
      <c r="B299" s="6" t="s">
        <v>117</v>
      </c>
      <c r="C299" s="5" t="s">
        <v>5</v>
      </c>
      <c r="D299" s="5" t="s">
        <v>80</v>
      </c>
      <c r="E299" s="5" t="s">
        <v>848</v>
      </c>
      <c r="F299" s="5" t="s">
        <v>118</v>
      </c>
      <c r="G299" s="12">
        <v>3222627.83</v>
      </c>
      <c r="H299" s="12">
        <v>3221673.34</v>
      </c>
      <c r="I299" s="12">
        <v>3065139</v>
      </c>
      <c r="J299" s="94">
        <f t="shared" si="51"/>
        <v>99.97038162486172</v>
      </c>
    </row>
    <row r="300" spans="1:10" ht="78.75">
      <c r="A300" s="5" t="s">
        <v>364</v>
      </c>
      <c r="B300" s="6" t="s">
        <v>834</v>
      </c>
      <c r="C300" s="5" t="s">
        <v>5</v>
      </c>
      <c r="D300" s="5" t="s">
        <v>80</v>
      </c>
      <c r="E300" s="5" t="s">
        <v>612</v>
      </c>
      <c r="F300" s="5"/>
      <c r="G300" s="12">
        <f aca="true" t="shared" si="62" ref="G300:I301">G301</f>
        <v>135000</v>
      </c>
      <c r="H300" s="12">
        <f t="shared" si="62"/>
        <v>135000</v>
      </c>
      <c r="I300" s="12">
        <f t="shared" si="62"/>
        <v>135000</v>
      </c>
      <c r="J300" s="94">
        <f t="shared" si="51"/>
        <v>100</v>
      </c>
    </row>
    <row r="301" spans="1:10" ht="40.5" customHeight="1">
      <c r="A301" s="5" t="s">
        <v>365</v>
      </c>
      <c r="B301" s="6" t="s">
        <v>166</v>
      </c>
      <c r="C301" s="5" t="s">
        <v>5</v>
      </c>
      <c r="D301" s="5" t="s">
        <v>80</v>
      </c>
      <c r="E301" s="5" t="s">
        <v>612</v>
      </c>
      <c r="F301" s="5" t="s">
        <v>167</v>
      </c>
      <c r="G301" s="12">
        <f t="shared" si="62"/>
        <v>135000</v>
      </c>
      <c r="H301" s="12">
        <f t="shared" si="62"/>
        <v>135000</v>
      </c>
      <c r="I301" s="12">
        <f t="shared" si="62"/>
        <v>135000</v>
      </c>
      <c r="J301" s="94">
        <f t="shared" si="51"/>
        <v>100</v>
      </c>
    </row>
    <row r="302" spans="1:10" ht="24" customHeight="1">
      <c r="A302" s="5" t="s">
        <v>366</v>
      </c>
      <c r="B302" s="6" t="s">
        <v>117</v>
      </c>
      <c r="C302" s="5" t="s">
        <v>5</v>
      </c>
      <c r="D302" s="5" t="s">
        <v>80</v>
      </c>
      <c r="E302" s="5" t="s">
        <v>612</v>
      </c>
      <c r="F302" s="5" t="s">
        <v>118</v>
      </c>
      <c r="G302" s="12">
        <v>135000</v>
      </c>
      <c r="H302" s="12">
        <v>135000</v>
      </c>
      <c r="I302" s="12">
        <v>135000</v>
      </c>
      <c r="J302" s="94">
        <f t="shared" si="51"/>
        <v>100</v>
      </c>
    </row>
    <row r="303" spans="1:10" ht="275.25" customHeight="1">
      <c r="A303" s="5" t="s">
        <v>367</v>
      </c>
      <c r="B303" s="21" t="s">
        <v>894</v>
      </c>
      <c r="C303" s="5" t="s">
        <v>5</v>
      </c>
      <c r="D303" s="5" t="s">
        <v>80</v>
      </c>
      <c r="E303" s="5" t="s">
        <v>609</v>
      </c>
      <c r="F303" s="5"/>
      <c r="G303" s="12">
        <f aca="true" t="shared" si="63" ref="G303:I304">G304</f>
        <v>14843808.8</v>
      </c>
      <c r="H303" s="12">
        <f t="shared" si="63"/>
        <v>14843808.8</v>
      </c>
      <c r="I303" s="12">
        <f t="shared" si="63"/>
        <v>11410500</v>
      </c>
      <c r="J303" s="94">
        <f t="shared" si="51"/>
        <v>100</v>
      </c>
    </row>
    <row r="304" spans="1:10" ht="31.5">
      <c r="A304" s="5" t="s">
        <v>368</v>
      </c>
      <c r="B304" s="6" t="s">
        <v>166</v>
      </c>
      <c r="C304" s="5" t="s">
        <v>5</v>
      </c>
      <c r="D304" s="5" t="s">
        <v>80</v>
      </c>
      <c r="E304" s="5" t="s">
        <v>609</v>
      </c>
      <c r="F304" s="5" t="s">
        <v>167</v>
      </c>
      <c r="G304" s="12">
        <f t="shared" si="63"/>
        <v>14843808.8</v>
      </c>
      <c r="H304" s="12">
        <f t="shared" si="63"/>
        <v>14843808.8</v>
      </c>
      <c r="I304" s="12">
        <f t="shared" si="63"/>
        <v>11410500</v>
      </c>
      <c r="J304" s="94">
        <f t="shared" si="51"/>
        <v>100</v>
      </c>
    </row>
    <row r="305" spans="1:10" ht="15.75">
      <c r="A305" s="5" t="s">
        <v>369</v>
      </c>
      <c r="B305" s="6" t="s">
        <v>117</v>
      </c>
      <c r="C305" s="5" t="s">
        <v>5</v>
      </c>
      <c r="D305" s="5" t="s">
        <v>80</v>
      </c>
      <c r="E305" s="5" t="s">
        <v>609</v>
      </c>
      <c r="F305" s="5" t="s">
        <v>118</v>
      </c>
      <c r="G305" s="12">
        <v>14843808.8</v>
      </c>
      <c r="H305" s="12">
        <v>14843808.8</v>
      </c>
      <c r="I305" s="12">
        <v>11410500</v>
      </c>
      <c r="J305" s="94">
        <f t="shared" si="51"/>
        <v>100</v>
      </c>
    </row>
    <row r="306" spans="1:10" ht="83.25" customHeight="1">
      <c r="A306" s="5" t="s">
        <v>370</v>
      </c>
      <c r="B306" s="6" t="s">
        <v>1170</v>
      </c>
      <c r="C306" s="5" t="s">
        <v>5</v>
      </c>
      <c r="D306" s="5" t="s">
        <v>80</v>
      </c>
      <c r="E306" s="5" t="s">
        <v>1169</v>
      </c>
      <c r="F306" s="5"/>
      <c r="G306" s="12">
        <f aca="true" t="shared" si="64" ref="G306:I307">G307</f>
        <v>1006</v>
      </c>
      <c r="H306" s="12">
        <f t="shared" si="64"/>
        <v>1006</v>
      </c>
      <c r="I306" s="12">
        <f t="shared" si="64"/>
        <v>0</v>
      </c>
      <c r="J306" s="94">
        <f t="shared" si="51"/>
        <v>100</v>
      </c>
    </row>
    <row r="307" spans="1:10" ht="31.5">
      <c r="A307" s="5" t="s">
        <v>371</v>
      </c>
      <c r="B307" s="6" t="s">
        <v>166</v>
      </c>
      <c r="C307" s="5" t="s">
        <v>5</v>
      </c>
      <c r="D307" s="5" t="s">
        <v>80</v>
      </c>
      <c r="E307" s="5" t="s">
        <v>1169</v>
      </c>
      <c r="F307" s="5" t="s">
        <v>167</v>
      </c>
      <c r="G307" s="12">
        <f t="shared" si="64"/>
        <v>1006</v>
      </c>
      <c r="H307" s="12">
        <f t="shared" si="64"/>
        <v>1006</v>
      </c>
      <c r="I307" s="12">
        <f t="shared" si="64"/>
        <v>0</v>
      </c>
      <c r="J307" s="94">
        <f t="shared" si="51"/>
        <v>100</v>
      </c>
    </row>
    <row r="308" spans="1:10" ht="15.75">
      <c r="A308" s="5" t="s">
        <v>372</v>
      </c>
      <c r="B308" s="6" t="s">
        <v>117</v>
      </c>
      <c r="C308" s="5" t="s">
        <v>5</v>
      </c>
      <c r="D308" s="5" t="s">
        <v>80</v>
      </c>
      <c r="E308" s="5" t="s">
        <v>1169</v>
      </c>
      <c r="F308" s="5" t="s">
        <v>118</v>
      </c>
      <c r="G308" s="12">
        <v>1006</v>
      </c>
      <c r="H308" s="12">
        <v>1006</v>
      </c>
      <c r="I308" s="12">
        <v>0</v>
      </c>
      <c r="J308" s="94">
        <f t="shared" si="51"/>
        <v>100</v>
      </c>
    </row>
    <row r="309" spans="1:10" ht="15.75">
      <c r="A309" s="5" t="s">
        <v>373</v>
      </c>
      <c r="B309" s="6" t="s">
        <v>803</v>
      </c>
      <c r="C309" s="5" t="s">
        <v>5</v>
      </c>
      <c r="D309" s="5" t="s">
        <v>80</v>
      </c>
      <c r="E309" s="5" t="s">
        <v>584</v>
      </c>
      <c r="F309" s="5"/>
      <c r="G309" s="12">
        <f>G310</f>
        <v>99749</v>
      </c>
      <c r="H309" s="12">
        <f aca="true" t="shared" si="65" ref="H309:I311">H310</f>
        <v>99749</v>
      </c>
      <c r="I309" s="12">
        <f t="shared" si="65"/>
        <v>0</v>
      </c>
      <c r="J309" s="94">
        <f t="shared" si="51"/>
        <v>100</v>
      </c>
    </row>
    <row r="310" spans="1:10" ht="15.75">
      <c r="A310" s="5" t="s">
        <v>99</v>
      </c>
      <c r="B310" s="6" t="s">
        <v>164</v>
      </c>
      <c r="C310" s="5" t="s">
        <v>5</v>
      </c>
      <c r="D310" s="5" t="s">
        <v>80</v>
      </c>
      <c r="E310" s="5" t="s">
        <v>586</v>
      </c>
      <c r="F310" s="5"/>
      <c r="G310" s="12">
        <f>G311</f>
        <v>99749</v>
      </c>
      <c r="H310" s="12">
        <f t="shared" si="65"/>
        <v>99749</v>
      </c>
      <c r="I310" s="12">
        <f t="shared" si="65"/>
        <v>0</v>
      </c>
      <c r="J310" s="94">
        <f t="shared" si="51"/>
        <v>100</v>
      </c>
    </row>
    <row r="311" spans="1:10" ht="31.5">
      <c r="A311" s="5" t="s">
        <v>374</v>
      </c>
      <c r="B311" s="6" t="s">
        <v>166</v>
      </c>
      <c r="C311" s="5" t="s">
        <v>5</v>
      </c>
      <c r="D311" s="5" t="s">
        <v>80</v>
      </c>
      <c r="E311" s="5" t="s">
        <v>586</v>
      </c>
      <c r="F311" s="5" t="s">
        <v>167</v>
      </c>
      <c r="G311" s="12">
        <f>G312</f>
        <v>99749</v>
      </c>
      <c r="H311" s="12">
        <f t="shared" si="65"/>
        <v>99749</v>
      </c>
      <c r="I311" s="12">
        <f t="shared" si="65"/>
        <v>0</v>
      </c>
      <c r="J311" s="94">
        <f t="shared" si="51"/>
        <v>100</v>
      </c>
    </row>
    <row r="312" spans="1:10" ht="15.75">
      <c r="A312" s="5" t="s">
        <v>375</v>
      </c>
      <c r="B312" s="6" t="s">
        <v>117</v>
      </c>
      <c r="C312" s="5" t="s">
        <v>5</v>
      </c>
      <c r="D312" s="5" t="s">
        <v>80</v>
      </c>
      <c r="E312" s="5" t="s">
        <v>586</v>
      </c>
      <c r="F312" s="5" t="s">
        <v>118</v>
      </c>
      <c r="G312" s="12">
        <v>99749</v>
      </c>
      <c r="H312" s="12">
        <v>99749</v>
      </c>
      <c r="I312" s="12">
        <v>0</v>
      </c>
      <c r="J312" s="94">
        <f t="shared" si="51"/>
        <v>100</v>
      </c>
    </row>
    <row r="313" spans="1:10" ht="15.75">
      <c r="A313" s="5" t="s">
        <v>376</v>
      </c>
      <c r="B313" s="6" t="s">
        <v>265</v>
      </c>
      <c r="C313" s="5" t="s">
        <v>5</v>
      </c>
      <c r="D313" s="5" t="s">
        <v>45</v>
      </c>
      <c r="E313" s="5"/>
      <c r="F313" s="5"/>
      <c r="G313" s="12">
        <f aca="true" t="shared" si="66" ref="G313:I315">G314</f>
        <v>4611300</v>
      </c>
      <c r="H313" s="12">
        <f t="shared" si="66"/>
        <v>3913103.9</v>
      </c>
      <c r="I313" s="12">
        <f t="shared" si="66"/>
        <v>3820000</v>
      </c>
      <c r="J313" s="94">
        <f t="shared" si="51"/>
        <v>84.85901806432025</v>
      </c>
    </row>
    <row r="314" spans="1:10" ht="31.5">
      <c r="A314" s="5" t="s">
        <v>532</v>
      </c>
      <c r="B314" s="6" t="s">
        <v>787</v>
      </c>
      <c r="C314" s="5" t="s">
        <v>5</v>
      </c>
      <c r="D314" s="5" t="s">
        <v>45</v>
      </c>
      <c r="E314" s="5" t="s">
        <v>581</v>
      </c>
      <c r="F314" s="5"/>
      <c r="G314" s="12">
        <f t="shared" si="66"/>
        <v>4611300</v>
      </c>
      <c r="H314" s="12">
        <f t="shared" si="66"/>
        <v>3913103.9</v>
      </c>
      <c r="I314" s="12">
        <f t="shared" si="66"/>
        <v>3820000</v>
      </c>
      <c r="J314" s="94">
        <f t="shared" si="51"/>
        <v>84.85901806432025</v>
      </c>
    </row>
    <row r="315" spans="1:10" ht="31.5">
      <c r="A315" s="5" t="s">
        <v>533</v>
      </c>
      <c r="B315" s="6" t="s">
        <v>665</v>
      </c>
      <c r="C315" s="5" t="s">
        <v>5</v>
      </c>
      <c r="D315" s="5" t="s">
        <v>45</v>
      </c>
      <c r="E315" s="5" t="s">
        <v>607</v>
      </c>
      <c r="F315" s="5"/>
      <c r="G315" s="12">
        <f>G316</f>
        <v>4611300</v>
      </c>
      <c r="H315" s="12">
        <f t="shared" si="66"/>
        <v>3913103.9</v>
      </c>
      <c r="I315" s="12">
        <f t="shared" si="66"/>
        <v>3820000</v>
      </c>
      <c r="J315" s="94">
        <f t="shared" si="51"/>
        <v>84.85901806432025</v>
      </c>
    </row>
    <row r="316" spans="1:10" ht="90" customHeight="1">
      <c r="A316" s="5" t="s">
        <v>534</v>
      </c>
      <c r="B316" s="79" t="s">
        <v>835</v>
      </c>
      <c r="C316" s="5" t="s">
        <v>5</v>
      </c>
      <c r="D316" s="5" t="s">
        <v>45</v>
      </c>
      <c r="E316" s="5" t="s">
        <v>706</v>
      </c>
      <c r="F316" s="5"/>
      <c r="G316" s="12">
        <f>G319+G317</f>
        <v>4611300</v>
      </c>
      <c r="H316" s="12">
        <f>H319+H317</f>
        <v>3913103.9</v>
      </c>
      <c r="I316" s="12">
        <f>I319+I317</f>
        <v>3820000</v>
      </c>
      <c r="J316" s="94">
        <f t="shared" si="51"/>
        <v>84.85901806432025</v>
      </c>
    </row>
    <row r="317" spans="1:10" ht="31.5">
      <c r="A317" s="5" t="s">
        <v>377</v>
      </c>
      <c r="B317" s="6" t="s">
        <v>268</v>
      </c>
      <c r="C317" s="5" t="s">
        <v>5</v>
      </c>
      <c r="D317" s="5" t="s">
        <v>45</v>
      </c>
      <c r="E317" s="5" t="s">
        <v>706</v>
      </c>
      <c r="F317" s="5" t="s">
        <v>95</v>
      </c>
      <c r="G317" s="12">
        <f>G318</f>
        <v>1023796</v>
      </c>
      <c r="H317" s="12">
        <f>H318</f>
        <v>551360</v>
      </c>
      <c r="I317" s="12">
        <f>I318</f>
        <v>754300</v>
      </c>
      <c r="J317" s="94">
        <f t="shared" si="51"/>
        <v>53.85447882195281</v>
      </c>
    </row>
    <row r="318" spans="1:10" ht="31.5">
      <c r="A318" s="5" t="s">
        <v>378</v>
      </c>
      <c r="B318" s="6" t="s">
        <v>96</v>
      </c>
      <c r="C318" s="5" t="s">
        <v>5</v>
      </c>
      <c r="D318" s="5" t="s">
        <v>45</v>
      </c>
      <c r="E318" s="5" t="s">
        <v>706</v>
      </c>
      <c r="F318" s="5" t="s">
        <v>97</v>
      </c>
      <c r="G318" s="12">
        <v>1023796</v>
      </c>
      <c r="H318" s="12">
        <v>551360</v>
      </c>
      <c r="I318" s="12">
        <v>754300</v>
      </c>
      <c r="J318" s="94">
        <f t="shared" si="51"/>
        <v>53.85447882195281</v>
      </c>
    </row>
    <row r="319" spans="1:10" ht="31.5">
      <c r="A319" s="5" t="s">
        <v>379</v>
      </c>
      <c r="B319" s="6" t="s">
        <v>166</v>
      </c>
      <c r="C319" s="5" t="s">
        <v>5</v>
      </c>
      <c r="D319" s="5" t="s">
        <v>45</v>
      </c>
      <c r="E319" s="5" t="s">
        <v>706</v>
      </c>
      <c r="F319" s="5" t="s">
        <v>167</v>
      </c>
      <c r="G319" s="12">
        <f>G320</f>
        <v>3587504</v>
      </c>
      <c r="H319" s="12">
        <f>H320</f>
        <v>3361743.9</v>
      </c>
      <c r="I319" s="12">
        <f>I320</f>
        <v>3065700</v>
      </c>
      <c r="J319" s="94">
        <f t="shared" si="51"/>
        <v>93.7070425566076</v>
      </c>
    </row>
    <row r="320" spans="1:10" ht="15.75">
      <c r="A320" s="5" t="s">
        <v>116</v>
      </c>
      <c r="B320" s="6" t="s">
        <v>117</v>
      </c>
      <c r="C320" s="5" t="s">
        <v>5</v>
      </c>
      <c r="D320" s="5" t="s">
        <v>45</v>
      </c>
      <c r="E320" s="5" t="s">
        <v>706</v>
      </c>
      <c r="F320" s="5" t="s">
        <v>118</v>
      </c>
      <c r="G320" s="12">
        <v>3587504</v>
      </c>
      <c r="H320" s="12">
        <v>3361743.9</v>
      </c>
      <c r="I320" s="12">
        <v>3065700</v>
      </c>
      <c r="J320" s="94">
        <f t="shared" si="51"/>
        <v>93.7070425566076</v>
      </c>
    </row>
    <row r="321" spans="1:10" ht="15.75">
      <c r="A321" s="5" t="s">
        <v>880</v>
      </c>
      <c r="B321" s="6" t="s">
        <v>11</v>
      </c>
      <c r="C321" s="5" t="s">
        <v>5</v>
      </c>
      <c r="D321" s="5" t="s">
        <v>12</v>
      </c>
      <c r="E321" s="5"/>
      <c r="F321" s="5"/>
      <c r="G321" s="12">
        <f>G322</f>
        <v>32804709.369999997</v>
      </c>
      <c r="H321" s="12">
        <f>H322</f>
        <v>32612624.98</v>
      </c>
      <c r="I321" s="12">
        <f>I322</f>
        <v>27435797</v>
      </c>
      <c r="J321" s="94">
        <f t="shared" si="51"/>
        <v>99.41446093049171</v>
      </c>
    </row>
    <row r="322" spans="1:10" ht="31.5">
      <c r="A322" s="5" t="s">
        <v>380</v>
      </c>
      <c r="B322" s="6" t="s">
        <v>787</v>
      </c>
      <c r="C322" s="5" t="s">
        <v>5</v>
      </c>
      <c r="D322" s="5" t="s">
        <v>12</v>
      </c>
      <c r="E322" s="5" t="s">
        <v>581</v>
      </c>
      <c r="F322" s="5"/>
      <c r="G322" s="12">
        <f>G323+G332+G338</f>
        <v>32804709.369999997</v>
      </c>
      <c r="H322" s="12">
        <f>H323+H332+H338</f>
        <v>32612624.98</v>
      </c>
      <c r="I322" s="12">
        <f>I323+I332+I338</f>
        <v>27435797</v>
      </c>
      <c r="J322" s="94">
        <f t="shared" si="51"/>
        <v>99.41446093049171</v>
      </c>
    </row>
    <row r="323" spans="1:10" ht="31.5">
      <c r="A323" s="5" t="s">
        <v>381</v>
      </c>
      <c r="B323" s="6" t="s">
        <v>172</v>
      </c>
      <c r="C323" s="5" t="s">
        <v>5</v>
      </c>
      <c r="D323" s="5" t="s">
        <v>12</v>
      </c>
      <c r="E323" s="5" t="s">
        <v>613</v>
      </c>
      <c r="F323" s="5"/>
      <c r="G323" s="12">
        <f>G324+G329</f>
        <v>6252291.79</v>
      </c>
      <c r="H323" s="12">
        <f>H324+H329</f>
        <v>6212527.23</v>
      </c>
      <c r="I323" s="12">
        <f>I324+I329</f>
        <v>5206432</v>
      </c>
      <c r="J323" s="94">
        <f t="shared" si="51"/>
        <v>99.36400025245783</v>
      </c>
    </row>
    <row r="324" spans="1:10" ht="69.75" customHeight="1">
      <c r="A324" s="5" t="s">
        <v>382</v>
      </c>
      <c r="B324" s="6" t="s">
        <v>867</v>
      </c>
      <c r="C324" s="5" t="s">
        <v>5</v>
      </c>
      <c r="D324" s="5" t="s">
        <v>12</v>
      </c>
      <c r="E324" s="5" t="s">
        <v>614</v>
      </c>
      <c r="F324" s="5"/>
      <c r="G324" s="12">
        <f>G325+G327</f>
        <v>6077291.79</v>
      </c>
      <c r="H324" s="12">
        <f>H325+H327</f>
        <v>6037527.23</v>
      </c>
      <c r="I324" s="12">
        <f>I325+I327</f>
        <v>5066432</v>
      </c>
      <c r="J324" s="94">
        <f t="shared" si="51"/>
        <v>99.3456861810481</v>
      </c>
    </row>
    <row r="325" spans="1:10" ht="78.75">
      <c r="A325" s="5" t="s">
        <v>383</v>
      </c>
      <c r="B325" s="6" t="s">
        <v>91</v>
      </c>
      <c r="C325" s="5" t="s">
        <v>5</v>
      </c>
      <c r="D325" s="5" t="s">
        <v>12</v>
      </c>
      <c r="E325" s="5" t="s">
        <v>614</v>
      </c>
      <c r="F325" s="5" t="s">
        <v>92</v>
      </c>
      <c r="G325" s="12">
        <f>G326</f>
        <v>5085812.11</v>
      </c>
      <c r="H325" s="12">
        <f>H326</f>
        <v>5082381.83</v>
      </c>
      <c r="I325" s="12">
        <f>I326</f>
        <v>4395600</v>
      </c>
      <c r="J325" s="94">
        <f t="shared" si="51"/>
        <v>99.9325519715277</v>
      </c>
    </row>
    <row r="326" spans="1:10" ht="15.75">
      <c r="A326" s="5" t="s">
        <v>384</v>
      </c>
      <c r="B326" s="6" t="s">
        <v>168</v>
      </c>
      <c r="C326" s="5" t="s">
        <v>5</v>
      </c>
      <c r="D326" s="5" t="s">
        <v>12</v>
      </c>
      <c r="E326" s="5" t="s">
        <v>614</v>
      </c>
      <c r="F326" s="5" t="s">
        <v>171</v>
      </c>
      <c r="G326" s="12">
        <v>5085812.11</v>
      </c>
      <c r="H326" s="12">
        <v>5082381.83</v>
      </c>
      <c r="I326" s="12">
        <v>4395600</v>
      </c>
      <c r="J326" s="94">
        <f t="shared" si="51"/>
        <v>99.9325519715277</v>
      </c>
    </row>
    <row r="327" spans="1:10" ht="31.5">
      <c r="A327" s="5" t="s">
        <v>385</v>
      </c>
      <c r="B327" s="6" t="s">
        <v>268</v>
      </c>
      <c r="C327" s="5" t="s">
        <v>5</v>
      </c>
      <c r="D327" s="5" t="s">
        <v>12</v>
      </c>
      <c r="E327" s="5" t="s">
        <v>614</v>
      </c>
      <c r="F327" s="5" t="s">
        <v>95</v>
      </c>
      <c r="G327" s="12">
        <f>G328</f>
        <v>991479.68</v>
      </c>
      <c r="H327" s="12">
        <f>H328</f>
        <v>955145.4</v>
      </c>
      <c r="I327" s="12">
        <f>I328</f>
        <v>670832</v>
      </c>
      <c r="J327" s="94">
        <f t="shared" si="51"/>
        <v>96.33534799220494</v>
      </c>
    </row>
    <row r="328" spans="1:10" ht="31.5">
      <c r="A328" s="5" t="s">
        <v>386</v>
      </c>
      <c r="B328" s="6" t="s">
        <v>96</v>
      </c>
      <c r="C328" s="5" t="s">
        <v>5</v>
      </c>
      <c r="D328" s="5" t="s">
        <v>12</v>
      </c>
      <c r="E328" s="5" t="s">
        <v>614</v>
      </c>
      <c r="F328" s="5" t="s">
        <v>97</v>
      </c>
      <c r="G328" s="12">
        <v>991479.68</v>
      </c>
      <c r="H328" s="12">
        <v>955145.4</v>
      </c>
      <c r="I328" s="12">
        <v>670832</v>
      </c>
      <c r="J328" s="94">
        <f t="shared" si="51"/>
        <v>96.33534799220494</v>
      </c>
    </row>
    <row r="329" spans="1:10" ht="81.75" customHeight="1">
      <c r="A329" s="5" t="s">
        <v>387</v>
      </c>
      <c r="B329" s="6" t="s">
        <v>836</v>
      </c>
      <c r="C329" s="5" t="s">
        <v>5</v>
      </c>
      <c r="D329" s="5" t="s">
        <v>12</v>
      </c>
      <c r="E329" s="5" t="s">
        <v>615</v>
      </c>
      <c r="F329" s="5"/>
      <c r="G329" s="12">
        <f aca="true" t="shared" si="67" ref="G329:I330">G330</f>
        <v>175000</v>
      </c>
      <c r="H329" s="12">
        <f t="shared" si="67"/>
        <v>175000</v>
      </c>
      <c r="I329" s="12">
        <f t="shared" si="67"/>
        <v>140000</v>
      </c>
      <c r="J329" s="94">
        <f t="shared" si="51"/>
        <v>100</v>
      </c>
    </row>
    <row r="330" spans="1:10" ht="31.5">
      <c r="A330" s="5" t="s">
        <v>388</v>
      </c>
      <c r="B330" s="6" t="s">
        <v>268</v>
      </c>
      <c r="C330" s="5" t="s">
        <v>5</v>
      </c>
      <c r="D330" s="5" t="s">
        <v>12</v>
      </c>
      <c r="E330" s="5" t="s">
        <v>615</v>
      </c>
      <c r="F330" s="5" t="s">
        <v>95</v>
      </c>
      <c r="G330" s="12">
        <f t="shared" si="67"/>
        <v>175000</v>
      </c>
      <c r="H330" s="12">
        <f t="shared" si="67"/>
        <v>175000</v>
      </c>
      <c r="I330" s="12">
        <f t="shared" si="67"/>
        <v>140000</v>
      </c>
      <c r="J330" s="94">
        <f t="shared" si="51"/>
        <v>100</v>
      </c>
    </row>
    <row r="331" spans="1:10" ht="31.5">
      <c r="A331" s="5" t="s">
        <v>389</v>
      </c>
      <c r="B331" s="6" t="s">
        <v>96</v>
      </c>
      <c r="C331" s="5" t="s">
        <v>5</v>
      </c>
      <c r="D331" s="5" t="s">
        <v>12</v>
      </c>
      <c r="E331" s="5" t="s">
        <v>615</v>
      </c>
      <c r="F331" s="5" t="s">
        <v>97</v>
      </c>
      <c r="G331" s="12">
        <v>175000</v>
      </c>
      <c r="H331" s="12">
        <v>175000</v>
      </c>
      <c r="I331" s="12">
        <v>140000</v>
      </c>
      <c r="J331" s="94">
        <f t="shared" si="51"/>
        <v>100</v>
      </c>
    </row>
    <row r="332" spans="1:10" ht="31.5">
      <c r="A332" s="5" t="s">
        <v>390</v>
      </c>
      <c r="B332" s="6" t="s">
        <v>689</v>
      </c>
      <c r="C332" s="5" t="s">
        <v>5</v>
      </c>
      <c r="D332" s="5" t="s">
        <v>12</v>
      </c>
      <c r="E332" s="5" t="s">
        <v>599</v>
      </c>
      <c r="F332" s="5"/>
      <c r="G332" s="12">
        <f>G333</f>
        <v>3117300</v>
      </c>
      <c r="H332" s="12">
        <f>H333</f>
        <v>3054477.88</v>
      </c>
      <c r="I332" s="12">
        <f>I333</f>
        <v>2820800</v>
      </c>
      <c r="J332" s="94">
        <f aca="true" t="shared" si="68" ref="J332:J395">H332/G332*100</f>
        <v>97.98472652616046</v>
      </c>
    </row>
    <row r="333" spans="1:10" ht="87" customHeight="1">
      <c r="A333" s="5" t="s">
        <v>391</v>
      </c>
      <c r="B333" s="19" t="s">
        <v>852</v>
      </c>
      <c r="C333" s="5" t="s">
        <v>5</v>
      </c>
      <c r="D333" s="5" t="s">
        <v>12</v>
      </c>
      <c r="E333" s="5" t="s">
        <v>616</v>
      </c>
      <c r="F333" s="5" t="s">
        <v>89</v>
      </c>
      <c r="G333" s="12">
        <f>G334+G336</f>
        <v>3117300</v>
      </c>
      <c r="H333" s="12">
        <f>H334+H336</f>
        <v>3054477.88</v>
      </c>
      <c r="I333" s="12">
        <f>I334+I336</f>
        <v>2820800</v>
      </c>
      <c r="J333" s="94">
        <f t="shared" si="68"/>
        <v>97.98472652616046</v>
      </c>
    </row>
    <row r="334" spans="1:10" ht="78.75">
      <c r="A334" s="5" t="s">
        <v>392</v>
      </c>
      <c r="B334" s="6" t="s">
        <v>91</v>
      </c>
      <c r="C334" s="5" t="s">
        <v>5</v>
      </c>
      <c r="D334" s="5" t="s">
        <v>12</v>
      </c>
      <c r="E334" s="5" t="s">
        <v>616</v>
      </c>
      <c r="F334" s="5" t="s">
        <v>92</v>
      </c>
      <c r="G334" s="12">
        <f>G335</f>
        <v>2309100</v>
      </c>
      <c r="H334" s="12">
        <f>H335</f>
        <v>2309100</v>
      </c>
      <c r="I334" s="12">
        <f>I335</f>
        <v>2012600</v>
      </c>
      <c r="J334" s="94">
        <f t="shared" si="68"/>
        <v>100</v>
      </c>
    </row>
    <row r="335" spans="1:10" ht="31.5">
      <c r="A335" s="5" t="s">
        <v>393</v>
      </c>
      <c r="B335" s="6" t="s">
        <v>93</v>
      </c>
      <c r="C335" s="5" t="s">
        <v>5</v>
      </c>
      <c r="D335" s="5" t="s">
        <v>12</v>
      </c>
      <c r="E335" s="5" t="s">
        <v>616</v>
      </c>
      <c r="F335" s="5" t="s">
        <v>94</v>
      </c>
      <c r="G335" s="12">
        <v>2309100</v>
      </c>
      <c r="H335" s="12">
        <v>2309100</v>
      </c>
      <c r="I335" s="12">
        <v>2012600</v>
      </c>
      <c r="J335" s="94">
        <f t="shared" si="68"/>
        <v>100</v>
      </c>
    </row>
    <row r="336" spans="1:10" ht="31.5">
      <c r="A336" s="5" t="s">
        <v>394</v>
      </c>
      <c r="B336" s="6" t="s">
        <v>268</v>
      </c>
      <c r="C336" s="5" t="s">
        <v>5</v>
      </c>
      <c r="D336" s="5" t="s">
        <v>12</v>
      </c>
      <c r="E336" s="5" t="s">
        <v>616</v>
      </c>
      <c r="F336" s="5" t="s">
        <v>95</v>
      </c>
      <c r="G336" s="12">
        <f>G337</f>
        <v>808200</v>
      </c>
      <c r="H336" s="12">
        <f>H337</f>
        <v>745377.88</v>
      </c>
      <c r="I336" s="12">
        <f>I337</f>
        <v>808200</v>
      </c>
      <c r="J336" s="94">
        <f t="shared" si="68"/>
        <v>92.22690918089582</v>
      </c>
    </row>
    <row r="337" spans="1:10" ht="31.5">
      <c r="A337" s="5" t="s">
        <v>395</v>
      </c>
      <c r="B337" s="6" t="s">
        <v>96</v>
      </c>
      <c r="C337" s="5" t="s">
        <v>5</v>
      </c>
      <c r="D337" s="5" t="s">
        <v>12</v>
      </c>
      <c r="E337" s="5" t="s">
        <v>616</v>
      </c>
      <c r="F337" s="5" t="s">
        <v>97</v>
      </c>
      <c r="G337" s="12">
        <v>808200</v>
      </c>
      <c r="H337" s="12">
        <v>745377.88</v>
      </c>
      <c r="I337" s="12">
        <v>808200</v>
      </c>
      <c r="J337" s="94">
        <f t="shared" si="68"/>
        <v>92.22690918089582</v>
      </c>
    </row>
    <row r="338" spans="1:10" ht="33.75" customHeight="1">
      <c r="A338" s="5" t="s">
        <v>396</v>
      </c>
      <c r="B338" s="6" t="s">
        <v>1</v>
      </c>
      <c r="C338" s="5" t="s">
        <v>5</v>
      </c>
      <c r="D338" s="5" t="s">
        <v>12</v>
      </c>
      <c r="E338" s="5" t="s">
        <v>582</v>
      </c>
      <c r="F338" s="5"/>
      <c r="G338" s="12">
        <f>G339+G344+G349</f>
        <v>23435117.58</v>
      </c>
      <c r="H338" s="12">
        <f>H339+H344+H349</f>
        <v>23345619.87</v>
      </c>
      <c r="I338" s="12">
        <f>I339+I344+I349</f>
        <v>19408565</v>
      </c>
      <c r="J338" s="94">
        <f t="shared" si="68"/>
        <v>99.61810428433107</v>
      </c>
    </row>
    <row r="339" spans="1:10" ht="72.75" customHeight="1">
      <c r="A339" s="5" t="s">
        <v>397</v>
      </c>
      <c r="B339" s="6" t="s">
        <v>868</v>
      </c>
      <c r="C339" s="5" t="s">
        <v>5</v>
      </c>
      <c r="D339" s="5" t="s">
        <v>12</v>
      </c>
      <c r="E339" s="5" t="s">
        <v>583</v>
      </c>
      <c r="F339" s="5"/>
      <c r="G339" s="12">
        <f>G340+G342</f>
        <v>10469474</v>
      </c>
      <c r="H339" s="12">
        <f>H340+H342</f>
        <v>10466036.73</v>
      </c>
      <c r="I339" s="12">
        <f>I340+I342</f>
        <v>8248646</v>
      </c>
      <c r="J339" s="94">
        <f t="shared" si="68"/>
        <v>99.967168646677</v>
      </c>
    </row>
    <row r="340" spans="1:10" ht="69.75" customHeight="1">
      <c r="A340" s="5" t="s">
        <v>398</v>
      </c>
      <c r="B340" s="6" t="s">
        <v>91</v>
      </c>
      <c r="C340" s="5" t="s">
        <v>5</v>
      </c>
      <c r="D340" s="5" t="s">
        <v>12</v>
      </c>
      <c r="E340" s="5" t="s">
        <v>583</v>
      </c>
      <c r="F340" s="5" t="s">
        <v>92</v>
      </c>
      <c r="G340" s="12">
        <f>G341</f>
        <v>9648404</v>
      </c>
      <c r="H340" s="12">
        <f>H341</f>
        <v>9645043.73</v>
      </c>
      <c r="I340" s="12">
        <f>I341</f>
        <v>8011286</v>
      </c>
      <c r="J340" s="94">
        <f t="shared" si="68"/>
        <v>99.96517278919913</v>
      </c>
    </row>
    <row r="341" spans="1:10" ht="15.75">
      <c r="A341" s="5" t="s">
        <v>535</v>
      </c>
      <c r="B341" s="6" t="s">
        <v>168</v>
      </c>
      <c r="C341" s="5" t="s">
        <v>5</v>
      </c>
      <c r="D341" s="5" t="s">
        <v>12</v>
      </c>
      <c r="E341" s="5" t="s">
        <v>583</v>
      </c>
      <c r="F341" s="5" t="s">
        <v>171</v>
      </c>
      <c r="G341" s="12">
        <v>9648404</v>
      </c>
      <c r="H341" s="12">
        <v>9645043.73</v>
      </c>
      <c r="I341" s="12">
        <v>8011286</v>
      </c>
      <c r="J341" s="94">
        <f t="shared" si="68"/>
        <v>99.96517278919913</v>
      </c>
    </row>
    <row r="342" spans="1:10" ht="31.5">
      <c r="A342" s="5" t="s">
        <v>399</v>
      </c>
      <c r="B342" s="6" t="s">
        <v>268</v>
      </c>
      <c r="C342" s="5" t="s">
        <v>5</v>
      </c>
      <c r="D342" s="5" t="s">
        <v>12</v>
      </c>
      <c r="E342" s="5" t="s">
        <v>583</v>
      </c>
      <c r="F342" s="5" t="s">
        <v>95</v>
      </c>
      <c r="G342" s="12">
        <f>G343</f>
        <v>821070</v>
      </c>
      <c r="H342" s="12">
        <f>H343</f>
        <v>820993</v>
      </c>
      <c r="I342" s="12">
        <f>I343</f>
        <v>237360</v>
      </c>
      <c r="J342" s="94">
        <f t="shared" si="68"/>
        <v>99.9906219932527</v>
      </c>
    </row>
    <row r="343" spans="1:10" ht="31.5">
      <c r="A343" s="5" t="s">
        <v>400</v>
      </c>
      <c r="B343" s="6" t="s">
        <v>96</v>
      </c>
      <c r="C343" s="5" t="s">
        <v>5</v>
      </c>
      <c r="D343" s="5" t="s">
        <v>12</v>
      </c>
      <c r="E343" s="5" t="s">
        <v>583</v>
      </c>
      <c r="F343" s="5" t="s">
        <v>97</v>
      </c>
      <c r="G343" s="12">
        <v>821070</v>
      </c>
      <c r="H343" s="12">
        <v>820993</v>
      </c>
      <c r="I343" s="12">
        <v>237360</v>
      </c>
      <c r="J343" s="94">
        <f t="shared" si="68"/>
        <v>99.9906219932527</v>
      </c>
    </row>
    <row r="344" spans="1:10" ht="81.75" customHeight="1">
      <c r="A344" s="5" t="s">
        <v>401</v>
      </c>
      <c r="B344" s="6" t="s">
        <v>869</v>
      </c>
      <c r="C344" s="5" t="s">
        <v>5</v>
      </c>
      <c r="D344" s="5" t="s">
        <v>12</v>
      </c>
      <c r="E344" s="5" t="s">
        <v>618</v>
      </c>
      <c r="F344" s="5"/>
      <c r="G344" s="12">
        <f>G345+G347+G350</f>
        <v>6184777</v>
      </c>
      <c r="H344" s="12">
        <f>H345+H347+H350</f>
        <v>6117633.73</v>
      </c>
      <c r="I344" s="12">
        <f>I345+I347</f>
        <v>5004072</v>
      </c>
      <c r="J344" s="94">
        <f t="shared" si="68"/>
        <v>98.91437848122901</v>
      </c>
    </row>
    <row r="345" spans="1:10" ht="78.75">
      <c r="A345" s="5" t="s">
        <v>402</v>
      </c>
      <c r="B345" s="6" t="s">
        <v>91</v>
      </c>
      <c r="C345" s="5" t="s">
        <v>5</v>
      </c>
      <c r="D345" s="5" t="s">
        <v>12</v>
      </c>
      <c r="E345" s="5" t="s">
        <v>618</v>
      </c>
      <c r="F345" s="5" t="s">
        <v>92</v>
      </c>
      <c r="G345" s="12">
        <f>G346</f>
        <v>5055771.78</v>
      </c>
      <c r="H345" s="12">
        <f>H346</f>
        <v>5055377.73</v>
      </c>
      <c r="I345" s="12">
        <f>I346</f>
        <v>4835762</v>
      </c>
      <c r="J345" s="94">
        <f t="shared" si="68"/>
        <v>99.99220593774508</v>
      </c>
    </row>
    <row r="346" spans="1:10" ht="15.75">
      <c r="A346" s="5" t="s">
        <v>403</v>
      </c>
      <c r="B346" s="6" t="s">
        <v>168</v>
      </c>
      <c r="C346" s="5" t="s">
        <v>5</v>
      </c>
      <c r="D346" s="5" t="s">
        <v>12</v>
      </c>
      <c r="E346" s="5" t="s">
        <v>618</v>
      </c>
      <c r="F346" s="5" t="s">
        <v>171</v>
      </c>
      <c r="G346" s="12">
        <v>5055771.78</v>
      </c>
      <c r="H346" s="12">
        <v>5055377.73</v>
      </c>
      <c r="I346" s="12">
        <v>4835762</v>
      </c>
      <c r="J346" s="94">
        <f t="shared" si="68"/>
        <v>99.99220593774508</v>
      </c>
    </row>
    <row r="347" spans="1:10" ht="31.5">
      <c r="A347" s="5" t="s">
        <v>404</v>
      </c>
      <c r="B347" s="6" t="s">
        <v>268</v>
      </c>
      <c r="C347" s="5" t="s">
        <v>5</v>
      </c>
      <c r="D347" s="5" t="s">
        <v>12</v>
      </c>
      <c r="E347" s="5" t="s">
        <v>618</v>
      </c>
      <c r="F347" s="5" t="s">
        <v>95</v>
      </c>
      <c r="G347" s="12">
        <f>G348</f>
        <v>1126497.3</v>
      </c>
      <c r="H347" s="12">
        <f>H348</f>
        <v>1060055</v>
      </c>
      <c r="I347" s="12">
        <f>I348</f>
        <v>168310</v>
      </c>
      <c r="J347" s="94">
        <f t="shared" si="68"/>
        <v>94.10186779852911</v>
      </c>
    </row>
    <row r="348" spans="1:10" ht="31.5">
      <c r="A348" s="5" t="s">
        <v>405</v>
      </c>
      <c r="B348" s="6" t="s">
        <v>96</v>
      </c>
      <c r="C348" s="5" t="s">
        <v>5</v>
      </c>
      <c r="D348" s="5" t="s">
        <v>12</v>
      </c>
      <c r="E348" s="5" t="s">
        <v>618</v>
      </c>
      <c r="F348" s="5" t="s">
        <v>97</v>
      </c>
      <c r="G348" s="12">
        <v>1126497.3</v>
      </c>
      <c r="H348" s="12">
        <v>1060055</v>
      </c>
      <c r="I348" s="12">
        <v>168310</v>
      </c>
      <c r="J348" s="94">
        <f t="shared" si="68"/>
        <v>94.10186779852911</v>
      </c>
    </row>
    <row r="349" spans="1:10" ht="81.75" customHeight="1">
      <c r="A349" s="5" t="s">
        <v>406</v>
      </c>
      <c r="B349" s="6" t="s">
        <v>837</v>
      </c>
      <c r="C349" s="5" t="s">
        <v>5</v>
      </c>
      <c r="D349" s="5" t="s">
        <v>12</v>
      </c>
      <c r="E349" s="5" t="s">
        <v>617</v>
      </c>
      <c r="F349" s="5" t="s">
        <v>89</v>
      </c>
      <c r="G349" s="12">
        <f>G352+G354</f>
        <v>6780866.58</v>
      </c>
      <c r="H349" s="12">
        <f>H352+H354</f>
        <v>6761949.409999999</v>
      </c>
      <c r="I349" s="12">
        <f>I352+I354</f>
        <v>6155847</v>
      </c>
      <c r="J349" s="94">
        <f t="shared" si="68"/>
        <v>99.72102135063685</v>
      </c>
    </row>
    <row r="350" spans="1:10" ht="15.75">
      <c r="A350" s="5" t="s">
        <v>407</v>
      </c>
      <c r="B350" s="6" t="s">
        <v>100</v>
      </c>
      <c r="C350" s="5" t="s">
        <v>5</v>
      </c>
      <c r="D350" s="5" t="s">
        <v>12</v>
      </c>
      <c r="E350" s="5" t="s">
        <v>617</v>
      </c>
      <c r="F350" s="5" t="s">
        <v>101</v>
      </c>
      <c r="G350" s="12">
        <f>G351</f>
        <v>2507.92</v>
      </c>
      <c r="H350" s="12">
        <f>H351</f>
        <v>2201</v>
      </c>
      <c r="I350" s="12"/>
      <c r="J350" s="94">
        <f t="shared" si="68"/>
        <v>87.76197007879038</v>
      </c>
    </row>
    <row r="351" spans="1:10" ht="15.75">
      <c r="A351" s="5" t="s">
        <v>408</v>
      </c>
      <c r="B351" s="6" t="s">
        <v>712</v>
      </c>
      <c r="C351" s="5" t="s">
        <v>5</v>
      </c>
      <c r="D351" s="5" t="s">
        <v>12</v>
      </c>
      <c r="E351" s="5" t="s">
        <v>617</v>
      </c>
      <c r="F351" s="5" t="s">
        <v>711</v>
      </c>
      <c r="G351" s="12">
        <v>2507.92</v>
      </c>
      <c r="H351" s="12">
        <v>2201</v>
      </c>
      <c r="I351" s="12"/>
      <c r="J351" s="94">
        <f t="shared" si="68"/>
        <v>87.76197007879038</v>
      </c>
    </row>
    <row r="352" spans="1:10" ht="67.5" customHeight="1">
      <c r="A352" s="5" t="s">
        <v>409</v>
      </c>
      <c r="B352" s="6" t="s">
        <v>91</v>
      </c>
      <c r="C352" s="5" t="s">
        <v>5</v>
      </c>
      <c r="D352" s="5" t="s">
        <v>12</v>
      </c>
      <c r="E352" s="5" t="s">
        <v>617</v>
      </c>
      <c r="F352" s="5" t="s">
        <v>92</v>
      </c>
      <c r="G352" s="12">
        <f>G353</f>
        <v>6511366.58</v>
      </c>
      <c r="H352" s="12">
        <f>H353</f>
        <v>6492549.1</v>
      </c>
      <c r="I352" s="12">
        <f>I353</f>
        <v>5886347</v>
      </c>
      <c r="J352" s="94">
        <f t="shared" si="68"/>
        <v>99.71100567340504</v>
      </c>
    </row>
    <row r="353" spans="1:10" ht="31.5">
      <c r="A353" s="5" t="s">
        <v>410</v>
      </c>
      <c r="B353" s="6" t="s">
        <v>93</v>
      </c>
      <c r="C353" s="5" t="s">
        <v>5</v>
      </c>
      <c r="D353" s="5" t="s">
        <v>12</v>
      </c>
      <c r="E353" s="5" t="s">
        <v>617</v>
      </c>
      <c r="F353" s="5" t="s">
        <v>94</v>
      </c>
      <c r="G353" s="12">
        <v>6511366.58</v>
      </c>
      <c r="H353" s="12">
        <v>6492549.1</v>
      </c>
      <c r="I353" s="12">
        <v>5886347</v>
      </c>
      <c r="J353" s="94">
        <f t="shared" si="68"/>
        <v>99.71100567340504</v>
      </c>
    </row>
    <row r="354" spans="1:10" ht="31.5">
      <c r="A354" s="5" t="s">
        <v>411</v>
      </c>
      <c r="B354" s="6" t="s">
        <v>268</v>
      </c>
      <c r="C354" s="5" t="s">
        <v>5</v>
      </c>
      <c r="D354" s="5" t="s">
        <v>12</v>
      </c>
      <c r="E354" s="5" t="s">
        <v>617</v>
      </c>
      <c r="F354" s="5" t="s">
        <v>95</v>
      </c>
      <c r="G354" s="12">
        <f>G355</f>
        <v>269500</v>
      </c>
      <c r="H354" s="12">
        <f>H355</f>
        <v>269400.31</v>
      </c>
      <c r="I354" s="12">
        <f>I355</f>
        <v>269500</v>
      </c>
      <c r="J354" s="94">
        <f t="shared" si="68"/>
        <v>99.96300927643784</v>
      </c>
    </row>
    <row r="355" spans="1:10" ht="31.5">
      <c r="A355" s="5" t="s">
        <v>412</v>
      </c>
      <c r="B355" s="6" t="s">
        <v>96</v>
      </c>
      <c r="C355" s="5" t="s">
        <v>5</v>
      </c>
      <c r="D355" s="5" t="s">
        <v>12</v>
      </c>
      <c r="E355" s="5" t="s">
        <v>617</v>
      </c>
      <c r="F355" s="5" t="s">
        <v>97</v>
      </c>
      <c r="G355" s="12">
        <v>269500</v>
      </c>
      <c r="H355" s="12">
        <v>269400.31</v>
      </c>
      <c r="I355" s="12">
        <v>269500</v>
      </c>
      <c r="J355" s="94">
        <f t="shared" si="68"/>
        <v>99.96300927643784</v>
      </c>
    </row>
    <row r="356" spans="1:10" ht="15.75">
      <c r="A356" s="5" t="s">
        <v>413</v>
      </c>
      <c r="B356" s="6" t="s">
        <v>170</v>
      </c>
      <c r="C356" s="5" t="s">
        <v>5</v>
      </c>
      <c r="D356" s="5" t="s">
        <v>126</v>
      </c>
      <c r="E356" s="5"/>
      <c r="F356" s="5"/>
      <c r="G356" s="12">
        <f>G357+G369</f>
        <v>34311118.64</v>
      </c>
      <c r="H356" s="12">
        <f>H357+H369</f>
        <v>31954885.169999998</v>
      </c>
      <c r="I356" s="12">
        <f>I357+I369</f>
        <v>36443200</v>
      </c>
      <c r="J356" s="94">
        <f t="shared" si="68"/>
        <v>93.1327407458727</v>
      </c>
    </row>
    <row r="357" spans="1:10" ht="15.75">
      <c r="A357" s="5" t="s">
        <v>414</v>
      </c>
      <c r="B357" s="6" t="s">
        <v>37</v>
      </c>
      <c r="C357" s="5" t="s">
        <v>5</v>
      </c>
      <c r="D357" s="5" t="s">
        <v>129</v>
      </c>
      <c r="E357" s="5"/>
      <c r="F357" s="5"/>
      <c r="G357" s="12">
        <f aca="true" t="shared" si="69" ref="G357:I358">G358</f>
        <v>33392418.64</v>
      </c>
      <c r="H357" s="12">
        <f t="shared" si="69"/>
        <v>31232979.2</v>
      </c>
      <c r="I357" s="12">
        <f t="shared" si="69"/>
        <v>34682700</v>
      </c>
      <c r="J357" s="94">
        <f t="shared" si="68"/>
        <v>93.53314456409797</v>
      </c>
    </row>
    <row r="358" spans="1:10" ht="31.5">
      <c r="A358" s="5" t="s">
        <v>415</v>
      </c>
      <c r="B358" s="6" t="s">
        <v>787</v>
      </c>
      <c r="C358" s="5" t="s">
        <v>5</v>
      </c>
      <c r="D358" s="5" t="s">
        <v>129</v>
      </c>
      <c r="E358" s="5" t="s">
        <v>581</v>
      </c>
      <c r="F358" s="5"/>
      <c r="G358" s="12">
        <f t="shared" si="69"/>
        <v>33392418.64</v>
      </c>
      <c r="H358" s="12">
        <f t="shared" si="69"/>
        <v>31232979.2</v>
      </c>
      <c r="I358" s="12">
        <f t="shared" si="69"/>
        <v>34682700</v>
      </c>
      <c r="J358" s="94">
        <f t="shared" si="68"/>
        <v>93.53314456409797</v>
      </c>
    </row>
    <row r="359" spans="1:10" ht="31.5">
      <c r="A359" s="5" t="s">
        <v>416</v>
      </c>
      <c r="B359" s="6" t="s">
        <v>665</v>
      </c>
      <c r="C359" s="5" t="s">
        <v>5</v>
      </c>
      <c r="D359" s="5" t="s">
        <v>129</v>
      </c>
      <c r="E359" s="5" t="s">
        <v>607</v>
      </c>
      <c r="F359" s="5"/>
      <c r="G359" s="12">
        <f>G360+G366+G363</f>
        <v>33392418.64</v>
      </c>
      <c r="H359" s="12">
        <f>H360+H366+H363</f>
        <v>31232979.2</v>
      </c>
      <c r="I359" s="12">
        <f>I360+I366+I363</f>
        <v>34682700</v>
      </c>
      <c r="J359" s="94">
        <f t="shared" si="68"/>
        <v>93.53314456409797</v>
      </c>
    </row>
    <row r="360" spans="1:10" ht="162" customHeight="1">
      <c r="A360" s="5" t="s">
        <v>417</v>
      </c>
      <c r="B360" s="21" t="s">
        <v>853</v>
      </c>
      <c r="C360" s="5" t="s">
        <v>5</v>
      </c>
      <c r="D360" s="5" t="s">
        <v>129</v>
      </c>
      <c r="E360" s="5" t="s">
        <v>644</v>
      </c>
      <c r="F360" s="5"/>
      <c r="G360" s="12">
        <f aca="true" t="shared" si="70" ref="G360:I361">G361</f>
        <v>312000</v>
      </c>
      <c r="H360" s="12">
        <f t="shared" si="70"/>
        <v>312000</v>
      </c>
      <c r="I360" s="12">
        <f t="shared" si="70"/>
        <v>312000</v>
      </c>
      <c r="J360" s="94">
        <f t="shared" si="68"/>
        <v>100</v>
      </c>
    </row>
    <row r="361" spans="1:10" ht="31.5">
      <c r="A361" s="5" t="s">
        <v>418</v>
      </c>
      <c r="B361" s="6" t="s">
        <v>166</v>
      </c>
      <c r="C361" s="5" t="s">
        <v>5</v>
      </c>
      <c r="D361" s="5" t="s">
        <v>129</v>
      </c>
      <c r="E361" s="5" t="s">
        <v>644</v>
      </c>
      <c r="F361" s="5" t="s">
        <v>167</v>
      </c>
      <c r="G361" s="12">
        <f t="shared" si="70"/>
        <v>312000</v>
      </c>
      <c r="H361" s="12">
        <f t="shared" si="70"/>
        <v>312000</v>
      </c>
      <c r="I361" s="12">
        <f t="shared" si="70"/>
        <v>312000</v>
      </c>
      <c r="J361" s="94">
        <f t="shared" si="68"/>
        <v>100</v>
      </c>
    </row>
    <row r="362" spans="1:10" ht="15.75">
      <c r="A362" s="5" t="s">
        <v>419</v>
      </c>
      <c r="B362" s="6" t="s">
        <v>117</v>
      </c>
      <c r="C362" s="5" t="s">
        <v>5</v>
      </c>
      <c r="D362" s="5" t="s">
        <v>129</v>
      </c>
      <c r="E362" s="5" t="s">
        <v>644</v>
      </c>
      <c r="F362" s="5" t="s">
        <v>118</v>
      </c>
      <c r="G362" s="12">
        <v>312000</v>
      </c>
      <c r="H362" s="12">
        <v>312000</v>
      </c>
      <c r="I362" s="12">
        <v>312000</v>
      </c>
      <c r="J362" s="94">
        <f t="shared" si="68"/>
        <v>100</v>
      </c>
    </row>
    <row r="363" spans="1:10" ht="124.5" customHeight="1">
      <c r="A363" s="5" t="s">
        <v>420</v>
      </c>
      <c r="B363" s="80" t="s">
        <v>856</v>
      </c>
      <c r="C363" s="5" t="s">
        <v>5</v>
      </c>
      <c r="D363" s="5" t="s">
        <v>129</v>
      </c>
      <c r="E363" s="5" t="s">
        <v>645</v>
      </c>
      <c r="F363" s="5"/>
      <c r="G363" s="12">
        <f aca="true" t="shared" si="71" ref="G363:I364">G364</f>
        <v>25748700</v>
      </c>
      <c r="H363" s="12">
        <f t="shared" si="71"/>
        <v>24216260.54</v>
      </c>
      <c r="I363" s="12">
        <f t="shared" si="71"/>
        <v>25694300</v>
      </c>
      <c r="J363" s="94">
        <f t="shared" si="68"/>
        <v>94.04847833094486</v>
      </c>
    </row>
    <row r="364" spans="1:10" ht="31.5">
      <c r="A364" s="5" t="s">
        <v>421</v>
      </c>
      <c r="B364" s="6" t="s">
        <v>166</v>
      </c>
      <c r="C364" s="5" t="s">
        <v>5</v>
      </c>
      <c r="D364" s="5" t="s">
        <v>129</v>
      </c>
      <c r="E364" s="5" t="s">
        <v>645</v>
      </c>
      <c r="F364" s="5" t="s">
        <v>167</v>
      </c>
      <c r="G364" s="12">
        <f t="shared" si="71"/>
        <v>25748700</v>
      </c>
      <c r="H364" s="12">
        <f t="shared" si="71"/>
        <v>24216260.54</v>
      </c>
      <c r="I364" s="12">
        <f t="shared" si="71"/>
        <v>25694300</v>
      </c>
      <c r="J364" s="94">
        <f t="shared" si="68"/>
        <v>94.04847833094486</v>
      </c>
    </row>
    <row r="365" spans="1:10" ht="15.75">
      <c r="A365" s="5" t="s">
        <v>422</v>
      </c>
      <c r="B365" s="6" t="s">
        <v>117</v>
      </c>
      <c r="C365" s="5" t="s">
        <v>5</v>
      </c>
      <c r="D365" s="5" t="s">
        <v>129</v>
      </c>
      <c r="E365" s="5" t="s">
        <v>645</v>
      </c>
      <c r="F365" s="5" t="s">
        <v>118</v>
      </c>
      <c r="G365" s="12">
        <v>25748700</v>
      </c>
      <c r="H365" s="12">
        <v>24216260.54</v>
      </c>
      <c r="I365" s="12">
        <v>25694300</v>
      </c>
      <c r="J365" s="94">
        <f t="shared" si="68"/>
        <v>94.04847833094486</v>
      </c>
    </row>
    <row r="366" spans="1:10" ht="162" customHeight="1">
      <c r="A366" s="5" t="s">
        <v>423</v>
      </c>
      <c r="B366" s="80" t="s">
        <v>857</v>
      </c>
      <c r="C366" s="5" t="s">
        <v>5</v>
      </c>
      <c r="D366" s="5" t="s">
        <v>129</v>
      </c>
      <c r="E366" s="5" t="s">
        <v>812</v>
      </c>
      <c r="F366" s="5"/>
      <c r="G366" s="12">
        <f aca="true" t="shared" si="72" ref="G366:I367">G367</f>
        <v>7331718.64</v>
      </c>
      <c r="H366" s="12">
        <f t="shared" si="72"/>
        <v>6704718.66</v>
      </c>
      <c r="I366" s="12">
        <f t="shared" si="72"/>
        <v>8676400</v>
      </c>
      <c r="J366" s="94">
        <f t="shared" si="68"/>
        <v>91.44811727254172</v>
      </c>
    </row>
    <row r="367" spans="1:10" ht="31.5">
      <c r="A367" s="5" t="s">
        <v>424</v>
      </c>
      <c r="B367" s="6" t="s">
        <v>166</v>
      </c>
      <c r="C367" s="5" t="s">
        <v>5</v>
      </c>
      <c r="D367" s="5" t="s">
        <v>129</v>
      </c>
      <c r="E367" s="5" t="s">
        <v>812</v>
      </c>
      <c r="F367" s="5" t="s">
        <v>167</v>
      </c>
      <c r="G367" s="12">
        <f t="shared" si="72"/>
        <v>7331718.64</v>
      </c>
      <c r="H367" s="12">
        <f t="shared" si="72"/>
        <v>6704718.66</v>
      </c>
      <c r="I367" s="12">
        <f t="shared" si="72"/>
        <v>8676400</v>
      </c>
      <c r="J367" s="94">
        <f t="shared" si="68"/>
        <v>91.44811727254172</v>
      </c>
    </row>
    <row r="368" spans="1:10" ht="15.75">
      <c r="A368" s="5" t="s">
        <v>536</v>
      </c>
      <c r="B368" s="6" t="s">
        <v>117</v>
      </c>
      <c r="C368" s="5" t="s">
        <v>5</v>
      </c>
      <c r="D368" s="5" t="s">
        <v>129</v>
      </c>
      <c r="E368" s="5" t="s">
        <v>812</v>
      </c>
      <c r="F368" s="5" t="s">
        <v>118</v>
      </c>
      <c r="G368" s="12">
        <v>7331718.64</v>
      </c>
      <c r="H368" s="12">
        <v>6704718.66</v>
      </c>
      <c r="I368" s="12">
        <v>8676400</v>
      </c>
      <c r="J368" s="94">
        <f t="shared" si="68"/>
        <v>91.44811727254172</v>
      </c>
    </row>
    <row r="369" spans="1:10" ht="15.75">
      <c r="A369" s="5" t="s">
        <v>537</v>
      </c>
      <c r="B369" s="6" t="s">
        <v>71</v>
      </c>
      <c r="C369" s="5" t="s">
        <v>5</v>
      </c>
      <c r="D369" s="5" t="s">
        <v>70</v>
      </c>
      <c r="E369" s="5"/>
      <c r="F369" s="5"/>
      <c r="G369" s="12">
        <f aca="true" t="shared" si="73" ref="G369:I373">G370</f>
        <v>918700</v>
      </c>
      <c r="H369" s="12">
        <f t="shared" si="73"/>
        <v>721905.97</v>
      </c>
      <c r="I369" s="12">
        <f t="shared" si="73"/>
        <v>1760500</v>
      </c>
      <c r="J369" s="94">
        <f t="shared" si="68"/>
        <v>78.57907586807445</v>
      </c>
    </row>
    <row r="370" spans="1:10" ht="31.5">
      <c r="A370" s="5" t="s">
        <v>425</v>
      </c>
      <c r="B370" s="6" t="s">
        <v>787</v>
      </c>
      <c r="C370" s="5" t="s">
        <v>5</v>
      </c>
      <c r="D370" s="5" t="s">
        <v>70</v>
      </c>
      <c r="E370" s="5" t="s">
        <v>581</v>
      </c>
      <c r="F370" s="5"/>
      <c r="G370" s="12">
        <f t="shared" si="73"/>
        <v>918700</v>
      </c>
      <c r="H370" s="12">
        <f t="shared" si="73"/>
        <v>721905.97</v>
      </c>
      <c r="I370" s="12">
        <f t="shared" si="73"/>
        <v>1760500</v>
      </c>
      <c r="J370" s="94">
        <f t="shared" si="68"/>
        <v>78.57907586807445</v>
      </c>
    </row>
    <row r="371" spans="1:10" ht="31.5">
      <c r="A371" s="5" t="s">
        <v>426</v>
      </c>
      <c r="B371" s="6" t="s">
        <v>665</v>
      </c>
      <c r="C371" s="5" t="s">
        <v>5</v>
      </c>
      <c r="D371" s="5" t="s">
        <v>70</v>
      </c>
      <c r="E371" s="5" t="s">
        <v>607</v>
      </c>
      <c r="F371" s="5"/>
      <c r="G371" s="12">
        <f t="shared" si="73"/>
        <v>918700</v>
      </c>
      <c r="H371" s="12">
        <f t="shared" si="73"/>
        <v>721905.97</v>
      </c>
      <c r="I371" s="12">
        <f t="shared" si="73"/>
        <v>1760500</v>
      </c>
      <c r="J371" s="94">
        <f t="shared" si="68"/>
        <v>78.57907586807445</v>
      </c>
    </row>
    <row r="372" spans="1:10" ht="126">
      <c r="A372" s="5" t="s">
        <v>427</v>
      </c>
      <c r="B372" s="6" t="s">
        <v>895</v>
      </c>
      <c r="C372" s="5" t="s">
        <v>5</v>
      </c>
      <c r="D372" s="5" t="s">
        <v>70</v>
      </c>
      <c r="E372" s="5" t="s">
        <v>619</v>
      </c>
      <c r="F372" s="5"/>
      <c r="G372" s="12">
        <f t="shared" si="73"/>
        <v>918700</v>
      </c>
      <c r="H372" s="12">
        <f t="shared" si="73"/>
        <v>721905.97</v>
      </c>
      <c r="I372" s="12">
        <f t="shared" si="73"/>
        <v>1760500</v>
      </c>
      <c r="J372" s="94">
        <f t="shared" si="68"/>
        <v>78.57907586807445</v>
      </c>
    </row>
    <row r="373" spans="1:10" ht="31.5">
      <c r="A373" s="5" t="s">
        <v>881</v>
      </c>
      <c r="B373" s="6" t="s">
        <v>166</v>
      </c>
      <c r="C373" s="5" t="s">
        <v>5</v>
      </c>
      <c r="D373" s="5" t="s">
        <v>70</v>
      </c>
      <c r="E373" s="5" t="s">
        <v>619</v>
      </c>
      <c r="F373" s="5" t="s">
        <v>167</v>
      </c>
      <c r="G373" s="12">
        <f t="shared" si="73"/>
        <v>918700</v>
      </c>
      <c r="H373" s="12">
        <f t="shared" si="73"/>
        <v>721905.97</v>
      </c>
      <c r="I373" s="12">
        <f t="shared" si="73"/>
        <v>1760500</v>
      </c>
      <c r="J373" s="94">
        <f t="shared" si="68"/>
        <v>78.57907586807445</v>
      </c>
    </row>
    <row r="374" spans="1:10" ht="15.75">
      <c r="A374" s="5" t="s">
        <v>882</v>
      </c>
      <c r="B374" s="6" t="s">
        <v>117</v>
      </c>
      <c r="C374" s="5" t="s">
        <v>5</v>
      </c>
      <c r="D374" s="5" t="s">
        <v>70</v>
      </c>
      <c r="E374" s="5" t="s">
        <v>619</v>
      </c>
      <c r="F374" s="5" t="s">
        <v>118</v>
      </c>
      <c r="G374" s="12">
        <v>918700</v>
      </c>
      <c r="H374" s="12">
        <v>721905.97</v>
      </c>
      <c r="I374" s="12">
        <v>1760500</v>
      </c>
      <c r="J374" s="94">
        <f t="shared" si="68"/>
        <v>78.57907586807445</v>
      </c>
    </row>
    <row r="375" spans="1:10" ht="15.75">
      <c r="A375" s="5" t="s">
        <v>883</v>
      </c>
      <c r="B375" s="6" t="s">
        <v>120</v>
      </c>
      <c r="C375" s="5" t="s">
        <v>5</v>
      </c>
      <c r="D375" s="5" t="s">
        <v>42</v>
      </c>
      <c r="E375" s="5"/>
      <c r="F375" s="5"/>
      <c r="G375" s="12">
        <f aca="true" t="shared" si="74" ref="G375:I380">G376</f>
        <v>686627.74</v>
      </c>
      <c r="H375" s="12">
        <f t="shared" si="74"/>
        <v>686627.74</v>
      </c>
      <c r="I375" s="12">
        <f t="shared" si="74"/>
        <v>908420</v>
      </c>
      <c r="J375" s="94">
        <f t="shared" si="68"/>
        <v>100</v>
      </c>
    </row>
    <row r="376" spans="1:10" ht="15.75">
      <c r="A376" s="5" t="s">
        <v>428</v>
      </c>
      <c r="B376" s="6" t="s">
        <v>69</v>
      </c>
      <c r="C376" s="5" t="s">
        <v>5</v>
      </c>
      <c r="D376" s="5" t="s">
        <v>60</v>
      </c>
      <c r="E376" s="5"/>
      <c r="F376" s="5"/>
      <c r="G376" s="12">
        <f t="shared" si="74"/>
        <v>686627.74</v>
      </c>
      <c r="H376" s="12">
        <f t="shared" si="74"/>
        <v>686627.74</v>
      </c>
      <c r="I376" s="12">
        <f t="shared" si="74"/>
        <v>908420</v>
      </c>
      <c r="J376" s="94">
        <f t="shared" si="68"/>
        <v>100</v>
      </c>
    </row>
    <row r="377" spans="1:10" ht="31.5">
      <c r="A377" s="5" t="s">
        <v>429</v>
      </c>
      <c r="B377" s="6" t="s">
        <v>793</v>
      </c>
      <c r="C377" s="5" t="s">
        <v>5</v>
      </c>
      <c r="D377" s="5" t="s">
        <v>60</v>
      </c>
      <c r="E377" s="5" t="s">
        <v>632</v>
      </c>
      <c r="F377" s="5"/>
      <c r="G377" s="12">
        <f t="shared" si="74"/>
        <v>686627.74</v>
      </c>
      <c r="H377" s="12">
        <f t="shared" si="74"/>
        <v>686627.74</v>
      </c>
      <c r="I377" s="12">
        <f t="shared" si="74"/>
        <v>908420</v>
      </c>
      <c r="J377" s="94">
        <f t="shared" si="68"/>
        <v>100</v>
      </c>
    </row>
    <row r="378" spans="1:10" ht="31.5">
      <c r="A378" s="5" t="s">
        <v>538</v>
      </c>
      <c r="B378" s="6" t="s">
        <v>690</v>
      </c>
      <c r="C378" s="5" t="s">
        <v>5</v>
      </c>
      <c r="D378" s="5" t="s">
        <v>60</v>
      </c>
      <c r="E378" s="5" t="s">
        <v>633</v>
      </c>
      <c r="F378" s="5"/>
      <c r="G378" s="12">
        <f t="shared" si="74"/>
        <v>686627.74</v>
      </c>
      <c r="H378" s="12">
        <f t="shared" si="74"/>
        <v>686627.74</v>
      </c>
      <c r="I378" s="12">
        <f t="shared" si="74"/>
        <v>908420</v>
      </c>
      <c r="J378" s="94">
        <f t="shared" si="68"/>
        <v>100</v>
      </c>
    </row>
    <row r="379" spans="1:10" ht="79.5" customHeight="1">
      <c r="A379" s="5" t="s">
        <v>539</v>
      </c>
      <c r="B379" s="6" t="s">
        <v>859</v>
      </c>
      <c r="C379" s="5" t="s">
        <v>5</v>
      </c>
      <c r="D379" s="5" t="s">
        <v>60</v>
      </c>
      <c r="E379" s="5" t="s">
        <v>634</v>
      </c>
      <c r="F379" s="5"/>
      <c r="G379" s="12">
        <f t="shared" si="74"/>
        <v>686627.74</v>
      </c>
      <c r="H379" s="12">
        <f t="shared" si="74"/>
        <v>686627.74</v>
      </c>
      <c r="I379" s="12">
        <f t="shared" si="74"/>
        <v>908420</v>
      </c>
      <c r="J379" s="94">
        <f t="shared" si="68"/>
        <v>100</v>
      </c>
    </row>
    <row r="380" spans="1:10" ht="31.5">
      <c r="A380" s="5" t="s">
        <v>540</v>
      </c>
      <c r="B380" s="6" t="s">
        <v>166</v>
      </c>
      <c r="C380" s="5" t="s">
        <v>5</v>
      </c>
      <c r="D380" s="5" t="s">
        <v>60</v>
      </c>
      <c r="E380" s="5" t="s">
        <v>634</v>
      </c>
      <c r="F380" s="5" t="s">
        <v>167</v>
      </c>
      <c r="G380" s="12">
        <f t="shared" si="74"/>
        <v>686627.74</v>
      </c>
      <c r="H380" s="12">
        <f>H381</f>
        <v>686627.74</v>
      </c>
      <c r="I380" s="12">
        <f>I381</f>
        <v>908420</v>
      </c>
      <c r="J380" s="94">
        <f t="shared" si="68"/>
        <v>100</v>
      </c>
    </row>
    <row r="381" spans="1:10" ht="15.75">
      <c r="A381" s="5" t="s">
        <v>430</v>
      </c>
      <c r="B381" s="6" t="s">
        <v>117</v>
      </c>
      <c r="C381" s="5" t="s">
        <v>5</v>
      </c>
      <c r="D381" s="5" t="s">
        <v>60</v>
      </c>
      <c r="E381" s="5" t="s">
        <v>634</v>
      </c>
      <c r="F381" s="5" t="s">
        <v>118</v>
      </c>
      <c r="G381" s="12">
        <v>686627.74</v>
      </c>
      <c r="H381" s="12">
        <v>686627.74</v>
      </c>
      <c r="I381" s="12">
        <v>908420</v>
      </c>
      <c r="J381" s="94">
        <f t="shared" si="68"/>
        <v>100</v>
      </c>
    </row>
    <row r="382" spans="1:10" ht="31.5">
      <c r="A382" s="5" t="s">
        <v>431</v>
      </c>
      <c r="B382" s="18" t="s">
        <v>814</v>
      </c>
      <c r="C382" s="15" t="s">
        <v>560</v>
      </c>
      <c r="D382" s="15"/>
      <c r="E382" s="15"/>
      <c r="F382" s="15"/>
      <c r="G382" s="16">
        <f>G384+G390+G403</f>
        <v>141851191.77</v>
      </c>
      <c r="H382" s="16">
        <f>H384+H390+H403</f>
        <v>141756765.04000002</v>
      </c>
      <c r="I382" s="16">
        <f>I384+I390+I403</f>
        <v>100006212</v>
      </c>
      <c r="J382" s="94">
        <f t="shared" si="68"/>
        <v>99.93343254376524</v>
      </c>
    </row>
    <row r="383" spans="1:10" ht="15.75">
      <c r="A383" s="5" t="s">
        <v>432</v>
      </c>
      <c r="B383" s="6" t="s">
        <v>169</v>
      </c>
      <c r="C383" s="5" t="s">
        <v>560</v>
      </c>
      <c r="D383" s="5" t="s">
        <v>160</v>
      </c>
      <c r="E383" s="5"/>
      <c r="F383" s="5"/>
      <c r="G383" s="12">
        <f>G384+G390</f>
        <v>10310439.8</v>
      </c>
      <c r="H383" s="12">
        <f>H384+H390</f>
        <v>10306182.8</v>
      </c>
      <c r="I383" s="12">
        <f>I384+I390</f>
        <v>7848600</v>
      </c>
      <c r="J383" s="94">
        <f t="shared" si="68"/>
        <v>99.95871175155884</v>
      </c>
    </row>
    <row r="384" spans="1:10" ht="15.75">
      <c r="A384" s="5" t="s">
        <v>433</v>
      </c>
      <c r="B384" s="6" t="s">
        <v>81</v>
      </c>
      <c r="C384" s="5" t="s">
        <v>560</v>
      </c>
      <c r="D384" s="5" t="s">
        <v>80</v>
      </c>
      <c r="E384" s="5"/>
      <c r="F384" s="5"/>
      <c r="G384" s="12">
        <f aca="true" t="shared" si="75" ref="G384:I388">G385</f>
        <v>6792888.8</v>
      </c>
      <c r="H384" s="12">
        <f t="shared" si="75"/>
        <v>6792888.8</v>
      </c>
      <c r="I384" s="12">
        <f t="shared" si="75"/>
        <v>5374200</v>
      </c>
      <c r="J384" s="94">
        <f t="shared" si="68"/>
        <v>100</v>
      </c>
    </row>
    <row r="385" spans="1:10" ht="31.5">
      <c r="A385" s="5" t="s">
        <v>434</v>
      </c>
      <c r="B385" s="6" t="s">
        <v>787</v>
      </c>
      <c r="C385" s="5" t="s">
        <v>560</v>
      </c>
      <c r="D385" s="5" t="s">
        <v>80</v>
      </c>
      <c r="E385" s="5" t="s">
        <v>581</v>
      </c>
      <c r="F385" s="5"/>
      <c r="G385" s="12">
        <f t="shared" si="75"/>
        <v>6792888.8</v>
      </c>
      <c r="H385" s="12">
        <f t="shared" si="75"/>
        <v>6792888.8</v>
      </c>
      <c r="I385" s="12">
        <f t="shared" si="75"/>
        <v>5374200</v>
      </c>
      <c r="J385" s="94">
        <f t="shared" si="68"/>
        <v>100</v>
      </c>
    </row>
    <row r="386" spans="1:10" ht="31.5">
      <c r="A386" s="5" t="s">
        <v>435</v>
      </c>
      <c r="B386" s="6" t="s">
        <v>665</v>
      </c>
      <c r="C386" s="5" t="s">
        <v>560</v>
      </c>
      <c r="D386" s="5" t="s">
        <v>80</v>
      </c>
      <c r="E386" s="5" t="s">
        <v>607</v>
      </c>
      <c r="F386" s="5"/>
      <c r="G386" s="12">
        <f>G387</f>
        <v>6792888.8</v>
      </c>
      <c r="H386" s="12">
        <f t="shared" si="75"/>
        <v>6792888.8</v>
      </c>
      <c r="I386" s="12">
        <f t="shared" si="75"/>
        <v>5374200</v>
      </c>
      <c r="J386" s="94">
        <f t="shared" si="68"/>
        <v>100</v>
      </c>
    </row>
    <row r="387" spans="1:10" ht="98.25" customHeight="1">
      <c r="A387" s="5" t="s">
        <v>436</v>
      </c>
      <c r="B387" s="6" t="s">
        <v>871</v>
      </c>
      <c r="C387" s="5" t="s">
        <v>560</v>
      </c>
      <c r="D387" s="5" t="s">
        <v>80</v>
      </c>
      <c r="E387" s="5" t="s">
        <v>620</v>
      </c>
      <c r="F387" s="5"/>
      <c r="G387" s="12">
        <f t="shared" si="75"/>
        <v>6792888.8</v>
      </c>
      <c r="H387" s="12">
        <f t="shared" si="75"/>
        <v>6792888.8</v>
      </c>
      <c r="I387" s="12">
        <f t="shared" si="75"/>
        <v>5374200</v>
      </c>
      <c r="J387" s="94">
        <f t="shared" si="68"/>
        <v>100</v>
      </c>
    </row>
    <row r="388" spans="1:10" ht="31.5">
      <c r="A388" s="5" t="s">
        <v>437</v>
      </c>
      <c r="B388" s="6" t="s">
        <v>166</v>
      </c>
      <c r="C388" s="5" t="s">
        <v>560</v>
      </c>
      <c r="D388" s="5" t="s">
        <v>80</v>
      </c>
      <c r="E388" s="5" t="s">
        <v>620</v>
      </c>
      <c r="F388" s="5" t="s">
        <v>167</v>
      </c>
      <c r="G388" s="12">
        <f t="shared" si="75"/>
        <v>6792888.8</v>
      </c>
      <c r="H388" s="12">
        <f t="shared" si="75"/>
        <v>6792888.8</v>
      </c>
      <c r="I388" s="12">
        <f t="shared" si="75"/>
        <v>5374200</v>
      </c>
      <c r="J388" s="94">
        <f t="shared" si="68"/>
        <v>100</v>
      </c>
    </row>
    <row r="389" spans="1:10" ht="15.75">
      <c r="A389" s="5" t="s">
        <v>438</v>
      </c>
      <c r="B389" s="6" t="s">
        <v>117</v>
      </c>
      <c r="C389" s="5" t="s">
        <v>560</v>
      </c>
      <c r="D389" s="5" t="s">
        <v>80</v>
      </c>
      <c r="E389" s="5" t="s">
        <v>620</v>
      </c>
      <c r="F389" s="5" t="s">
        <v>118</v>
      </c>
      <c r="G389" s="12">
        <v>6792888.8</v>
      </c>
      <c r="H389" s="12">
        <v>6792888.8</v>
      </c>
      <c r="I389" s="12">
        <v>5374200</v>
      </c>
      <c r="J389" s="94">
        <f t="shared" si="68"/>
        <v>100</v>
      </c>
    </row>
    <row r="390" spans="1:10" ht="15.75">
      <c r="A390" s="5" t="s">
        <v>439</v>
      </c>
      <c r="B390" s="6" t="s">
        <v>265</v>
      </c>
      <c r="C390" s="5" t="s">
        <v>560</v>
      </c>
      <c r="D390" s="5" t="s">
        <v>45</v>
      </c>
      <c r="E390" s="5"/>
      <c r="F390" s="5"/>
      <c r="G390" s="12">
        <f>G391</f>
        <v>3517551</v>
      </c>
      <c r="H390" s="12">
        <f>H391</f>
        <v>3513294</v>
      </c>
      <c r="I390" s="12">
        <f>I391</f>
        <v>2474400</v>
      </c>
      <c r="J390" s="94">
        <f t="shared" si="68"/>
        <v>99.87897830052785</v>
      </c>
    </row>
    <row r="391" spans="1:10" ht="31.5">
      <c r="A391" s="5" t="s">
        <v>440</v>
      </c>
      <c r="B391" s="6" t="s">
        <v>838</v>
      </c>
      <c r="C391" s="5" t="s">
        <v>560</v>
      </c>
      <c r="D391" s="5" t="s">
        <v>45</v>
      </c>
      <c r="E391" s="5" t="s">
        <v>597</v>
      </c>
      <c r="F391" s="5"/>
      <c r="G391" s="12">
        <f>G392+G399</f>
        <v>3517551</v>
      </c>
      <c r="H391" s="12">
        <f>H392+H399</f>
        <v>3513294</v>
      </c>
      <c r="I391" s="12">
        <f>I392+I399</f>
        <v>2474400</v>
      </c>
      <c r="J391" s="94">
        <f t="shared" si="68"/>
        <v>99.87897830052785</v>
      </c>
    </row>
    <row r="392" spans="1:10" ht="31.5">
      <c r="A392" s="5" t="s">
        <v>441</v>
      </c>
      <c r="B392" s="6" t="s">
        <v>780</v>
      </c>
      <c r="C392" s="5" t="s">
        <v>560</v>
      </c>
      <c r="D392" s="5" t="s">
        <v>45</v>
      </c>
      <c r="E392" s="5" t="s">
        <v>621</v>
      </c>
      <c r="F392" s="5"/>
      <c r="G392" s="12">
        <f>G393+G396</f>
        <v>2918651</v>
      </c>
      <c r="H392" s="12">
        <f>H393+H396</f>
        <v>2914394</v>
      </c>
      <c r="I392" s="12">
        <f>I393+I396</f>
        <v>1991700</v>
      </c>
      <c r="J392" s="94">
        <f t="shared" si="68"/>
        <v>99.85414494573006</v>
      </c>
    </row>
    <row r="393" spans="1:10" ht="81" customHeight="1">
      <c r="A393" s="5" t="s">
        <v>442</v>
      </c>
      <c r="B393" s="6" t="s">
        <v>872</v>
      </c>
      <c r="C393" s="5" t="s">
        <v>560</v>
      </c>
      <c r="D393" s="5" t="s">
        <v>45</v>
      </c>
      <c r="E393" s="5" t="s">
        <v>622</v>
      </c>
      <c r="F393" s="5"/>
      <c r="G393" s="12">
        <f aca="true" t="shared" si="76" ref="G393:I394">G394</f>
        <v>2593651</v>
      </c>
      <c r="H393" s="12">
        <f t="shared" si="76"/>
        <v>2589394</v>
      </c>
      <c r="I393" s="12">
        <f t="shared" si="76"/>
        <v>1666700</v>
      </c>
      <c r="J393" s="94">
        <f t="shared" si="68"/>
        <v>99.83586843411084</v>
      </c>
    </row>
    <row r="394" spans="1:10" ht="31.5">
      <c r="A394" s="5" t="s">
        <v>541</v>
      </c>
      <c r="B394" s="6" t="s">
        <v>166</v>
      </c>
      <c r="C394" s="5" t="s">
        <v>560</v>
      </c>
      <c r="D394" s="5" t="s">
        <v>45</v>
      </c>
      <c r="E394" s="5" t="s">
        <v>622</v>
      </c>
      <c r="F394" s="5" t="s">
        <v>167</v>
      </c>
      <c r="G394" s="12">
        <f t="shared" si="76"/>
        <v>2593651</v>
      </c>
      <c r="H394" s="12">
        <f t="shared" si="76"/>
        <v>2589394</v>
      </c>
      <c r="I394" s="12">
        <f t="shared" si="76"/>
        <v>1666700</v>
      </c>
      <c r="J394" s="94">
        <f t="shared" si="68"/>
        <v>99.83586843411084</v>
      </c>
    </row>
    <row r="395" spans="1:10" ht="15.75">
      <c r="A395" s="5" t="s">
        <v>542</v>
      </c>
      <c r="B395" s="6" t="s">
        <v>117</v>
      </c>
      <c r="C395" s="5" t="s">
        <v>560</v>
      </c>
      <c r="D395" s="5" t="s">
        <v>45</v>
      </c>
      <c r="E395" s="5" t="s">
        <v>622</v>
      </c>
      <c r="F395" s="5" t="s">
        <v>118</v>
      </c>
      <c r="G395" s="12">
        <v>2593651</v>
      </c>
      <c r="H395" s="12">
        <v>2589394</v>
      </c>
      <c r="I395" s="12">
        <v>1666700</v>
      </c>
      <c r="J395" s="94">
        <f t="shared" si="68"/>
        <v>99.83586843411084</v>
      </c>
    </row>
    <row r="396" spans="1:10" ht="78.75">
      <c r="A396" s="5" t="s">
        <v>543</v>
      </c>
      <c r="B396" s="6" t="s">
        <v>839</v>
      </c>
      <c r="C396" s="5" t="s">
        <v>560</v>
      </c>
      <c r="D396" s="5" t="s">
        <v>45</v>
      </c>
      <c r="E396" s="5" t="s">
        <v>546</v>
      </c>
      <c r="F396" s="5"/>
      <c r="G396" s="12">
        <f aca="true" t="shared" si="77" ref="G396:I397">G397</f>
        <v>325000</v>
      </c>
      <c r="H396" s="12">
        <f t="shared" si="77"/>
        <v>325000</v>
      </c>
      <c r="I396" s="12">
        <f t="shared" si="77"/>
        <v>325000</v>
      </c>
      <c r="J396" s="94">
        <f aca="true" t="shared" si="78" ref="J396:J459">H396/G396*100</f>
        <v>100</v>
      </c>
    </row>
    <row r="397" spans="1:10" ht="31.5">
      <c r="A397" s="5" t="s">
        <v>443</v>
      </c>
      <c r="B397" s="6" t="s">
        <v>166</v>
      </c>
      <c r="C397" s="5" t="s">
        <v>560</v>
      </c>
      <c r="D397" s="5" t="s">
        <v>45</v>
      </c>
      <c r="E397" s="5" t="s">
        <v>546</v>
      </c>
      <c r="F397" s="5" t="s">
        <v>167</v>
      </c>
      <c r="G397" s="12">
        <f t="shared" si="77"/>
        <v>325000</v>
      </c>
      <c r="H397" s="12">
        <f t="shared" si="77"/>
        <v>325000</v>
      </c>
      <c r="I397" s="12">
        <f t="shared" si="77"/>
        <v>325000</v>
      </c>
      <c r="J397" s="94">
        <f t="shared" si="78"/>
        <v>100</v>
      </c>
    </row>
    <row r="398" spans="1:10" ht="15.75">
      <c r="A398" s="5" t="s">
        <v>444</v>
      </c>
      <c r="B398" s="6" t="s">
        <v>117</v>
      </c>
      <c r="C398" s="5" t="s">
        <v>560</v>
      </c>
      <c r="D398" s="5" t="s">
        <v>45</v>
      </c>
      <c r="E398" s="5" t="s">
        <v>546</v>
      </c>
      <c r="F398" s="5" t="s">
        <v>118</v>
      </c>
      <c r="G398" s="12">
        <v>325000</v>
      </c>
      <c r="H398" s="12">
        <v>325000</v>
      </c>
      <c r="I398" s="12">
        <v>325000</v>
      </c>
      <c r="J398" s="94">
        <f t="shared" si="78"/>
        <v>100</v>
      </c>
    </row>
    <row r="399" spans="1:10" ht="31.5">
      <c r="A399" s="5" t="s">
        <v>445</v>
      </c>
      <c r="B399" s="6" t="s">
        <v>840</v>
      </c>
      <c r="C399" s="5" t="s">
        <v>560</v>
      </c>
      <c r="D399" s="5" t="s">
        <v>45</v>
      </c>
      <c r="E399" s="5" t="s">
        <v>623</v>
      </c>
      <c r="F399" s="5"/>
      <c r="G399" s="12">
        <f>G400</f>
        <v>598900</v>
      </c>
      <c r="H399" s="12">
        <f>H400</f>
        <v>598900</v>
      </c>
      <c r="I399" s="12">
        <f>I400</f>
        <v>482700</v>
      </c>
      <c r="J399" s="94">
        <f t="shared" si="78"/>
        <v>100</v>
      </c>
    </row>
    <row r="400" spans="1:10" ht="78.75">
      <c r="A400" s="5" t="s">
        <v>446</v>
      </c>
      <c r="B400" s="6" t="s">
        <v>858</v>
      </c>
      <c r="C400" s="5" t="s">
        <v>560</v>
      </c>
      <c r="D400" s="5" t="s">
        <v>45</v>
      </c>
      <c r="E400" s="5" t="s">
        <v>562</v>
      </c>
      <c r="F400" s="5"/>
      <c r="G400" s="12">
        <f aca="true" t="shared" si="79" ref="G400:I401">G401</f>
        <v>598900</v>
      </c>
      <c r="H400" s="12">
        <f t="shared" si="79"/>
        <v>598900</v>
      </c>
      <c r="I400" s="12">
        <f t="shared" si="79"/>
        <v>482700</v>
      </c>
      <c r="J400" s="94">
        <f t="shared" si="78"/>
        <v>100</v>
      </c>
    </row>
    <row r="401" spans="1:10" ht="31.5">
      <c r="A401" s="5" t="s">
        <v>447</v>
      </c>
      <c r="B401" s="6" t="s">
        <v>166</v>
      </c>
      <c r="C401" s="5" t="s">
        <v>560</v>
      </c>
      <c r="D401" s="5" t="s">
        <v>45</v>
      </c>
      <c r="E401" s="5" t="s">
        <v>562</v>
      </c>
      <c r="F401" s="5" t="s">
        <v>167</v>
      </c>
      <c r="G401" s="12">
        <f t="shared" si="79"/>
        <v>598900</v>
      </c>
      <c r="H401" s="12">
        <f t="shared" si="79"/>
        <v>598900</v>
      </c>
      <c r="I401" s="12">
        <f t="shared" si="79"/>
        <v>482700</v>
      </c>
      <c r="J401" s="94">
        <f t="shared" si="78"/>
        <v>100</v>
      </c>
    </row>
    <row r="402" spans="1:10" ht="15.75">
      <c r="A402" s="5" t="s">
        <v>448</v>
      </c>
      <c r="B402" s="6" t="s">
        <v>117</v>
      </c>
      <c r="C402" s="5" t="s">
        <v>560</v>
      </c>
      <c r="D402" s="5" t="s">
        <v>45</v>
      </c>
      <c r="E402" s="5" t="s">
        <v>562</v>
      </c>
      <c r="F402" s="5" t="s">
        <v>118</v>
      </c>
      <c r="G402" s="12">
        <v>598900</v>
      </c>
      <c r="H402" s="12">
        <v>598900</v>
      </c>
      <c r="I402" s="12">
        <v>482700</v>
      </c>
      <c r="J402" s="94">
        <f t="shared" si="78"/>
        <v>100</v>
      </c>
    </row>
    <row r="403" spans="1:10" ht="15.75">
      <c r="A403" s="5" t="s">
        <v>449</v>
      </c>
      <c r="B403" s="6" t="s">
        <v>7</v>
      </c>
      <c r="C403" s="5" t="s">
        <v>560</v>
      </c>
      <c r="D403" s="5" t="s">
        <v>122</v>
      </c>
      <c r="E403" s="5"/>
      <c r="F403" s="5"/>
      <c r="G403" s="12">
        <f>G404+G436</f>
        <v>131540751.97</v>
      </c>
      <c r="H403" s="12">
        <f>H404+H436</f>
        <v>131450582.24000001</v>
      </c>
      <c r="I403" s="12">
        <f>I404+I436</f>
        <v>92157612</v>
      </c>
      <c r="J403" s="94">
        <f t="shared" si="78"/>
        <v>99.93145110648254</v>
      </c>
    </row>
    <row r="404" spans="1:10" ht="15.75">
      <c r="A404" s="5" t="s">
        <v>450</v>
      </c>
      <c r="B404" s="6" t="s">
        <v>36</v>
      </c>
      <c r="C404" s="5" t="s">
        <v>560</v>
      </c>
      <c r="D404" s="5" t="s">
        <v>123</v>
      </c>
      <c r="E404" s="5"/>
      <c r="F404" s="5"/>
      <c r="G404" s="12">
        <f>G405+G432</f>
        <v>98056419.47</v>
      </c>
      <c r="H404" s="12">
        <f>H405+H432</f>
        <v>98039149.60000001</v>
      </c>
      <c r="I404" s="12">
        <f>I405</f>
        <v>66954212</v>
      </c>
      <c r="J404" s="94">
        <f t="shared" si="78"/>
        <v>99.98238782316004</v>
      </c>
    </row>
    <row r="405" spans="1:10" ht="31.5">
      <c r="A405" s="5" t="s">
        <v>451</v>
      </c>
      <c r="B405" s="6" t="s">
        <v>822</v>
      </c>
      <c r="C405" s="5" t="s">
        <v>560</v>
      </c>
      <c r="D405" s="5" t="s">
        <v>123</v>
      </c>
      <c r="E405" s="5" t="s">
        <v>603</v>
      </c>
      <c r="F405" s="5"/>
      <c r="G405" s="12">
        <f>G406+G419</f>
        <v>97969823.9</v>
      </c>
      <c r="H405" s="12">
        <f>H406+H419</f>
        <v>97953129.4</v>
      </c>
      <c r="I405" s="12">
        <f>I406+I419</f>
        <v>66954212</v>
      </c>
      <c r="J405" s="94">
        <f t="shared" si="78"/>
        <v>99.98295954883307</v>
      </c>
    </row>
    <row r="406" spans="1:10" ht="31.5">
      <c r="A406" s="5" t="s">
        <v>452</v>
      </c>
      <c r="B406" s="6" t="s">
        <v>561</v>
      </c>
      <c r="C406" s="5" t="s">
        <v>560</v>
      </c>
      <c r="D406" s="5" t="s">
        <v>123</v>
      </c>
      <c r="E406" s="5" t="s">
        <v>624</v>
      </c>
      <c r="F406" s="5"/>
      <c r="G406" s="12">
        <f>G407+G410+G416+G413</f>
        <v>33096603.400000002</v>
      </c>
      <c r="H406" s="12">
        <f>H407+H410+H416+H413</f>
        <v>33090077.28</v>
      </c>
      <c r="I406" s="12">
        <f>I407+I410+I416+I413</f>
        <v>24113636</v>
      </c>
      <c r="J406" s="94">
        <f t="shared" si="78"/>
        <v>99.9802816019483</v>
      </c>
    </row>
    <row r="407" spans="1:10" ht="82.5" customHeight="1">
      <c r="A407" s="5" t="s">
        <v>453</v>
      </c>
      <c r="B407" s="6" t="s">
        <v>870</v>
      </c>
      <c r="C407" s="5" t="s">
        <v>560</v>
      </c>
      <c r="D407" s="5" t="s">
        <v>123</v>
      </c>
      <c r="E407" s="5" t="s">
        <v>625</v>
      </c>
      <c r="F407" s="5"/>
      <c r="G407" s="12">
        <f aca="true" t="shared" si="80" ref="G407:I408">G408</f>
        <v>1746581.37</v>
      </c>
      <c r="H407" s="12">
        <f t="shared" si="80"/>
        <v>1740055.25</v>
      </c>
      <c r="I407" s="12">
        <f t="shared" si="80"/>
        <v>1207500</v>
      </c>
      <c r="J407" s="94">
        <f t="shared" si="78"/>
        <v>99.62634892870751</v>
      </c>
    </row>
    <row r="408" spans="1:10" ht="31.5">
      <c r="A408" s="5" t="s">
        <v>454</v>
      </c>
      <c r="B408" s="6" t="s">
        <v>166</v>
      </c>
      <c r="C408" s="5" t="s">
        <v>560</v>
      </c>
      <c r="D408" s="5" t="s">
        <v>123</v>
      </c>
      <c r="E408" s="5" t="s">
        <v>625</v>
      </c>
      <c r="F408" s="5" t="s">
        <v>167</v>
      </c>
      <c r="G408" s="12">
        <f t="shared" si="80"/>
        <v>1746581.37</v>
      </c>
      <c r="H408" s="12">
        <f t="shared" si="80"/>
        <v>1740055.25</v>
      </c>
      <c r="I408" s="12">
        <f t="shared" si="80"/>
        <v>1207500</v>
      </c>
      <c r="J408" s="94">
        <f t="shared" si="78"/>
        <v>99.62634892870751</v>
      </c>
    </row>
    <row r="409" spans="1:10" ht="15.75">
      <c r="A409" s="5" t="s">
        <v>455</v>
      </c>
      <c r="B409" s="6" t="s">
        <v>117</v>
      </c>
      <c r="C409" s="5" t="s">
        <v>560</v>
      </c>
      <c r="D409" s="5" t="s">
        <v>123</v>
      </c>
      <c r="E409" s="5" t="s">
        <v>625</v>
      </c>
      <c r="F409" s="5" t="s">
        <v>118</v>
      </c>
      <c r="G409" s="12">
        <v>1746581.37</v>
      </c>
      <c r="H409" s="12">
        <v>1740055.25</v>
      </c>
      <c r="I409" s="12">
        <v>1207500</v>
      </c>
      <c r="J409" s="94">
        <f t="shared" si="78"/>
        <v>99.62634892870751</v>
      </c>
    </row>
    <row r="410" spans="1:10" ht="70.5" customHeight="1">
      <c r="A410" s="5" t="s">
        <v>8</v>
      </c>
      <c r="B410" s="6" t="s">
        <v>873</v>
      </c>
      <c r="C410" s="5" t="s">
        <v>560</v>
      </c>
      <c r="D410" s="5" t="s">
        <v>123</v>
      </c>
      <c r="E410" s="5" t="s">
        <v>626</v>
      </c>
      <c r="F410" s="5"/>
      <c r="G410" s="12">
        <f aca="true" t="shared" si="81" ref="G410:I411">G411</f>
        <v>30318751.03</v>
      </c>
      <c r="H410" s="12">
        <f t="shared" si="81"/>
        <v>30318751.03</v>
      </c>
      <c r="I410" s="12">
        <f t="shared" si="81"/>
        <v>21860700</v>
      </c>
      <c r="J410" s="94">
        <f t="shared" si="78"/>
        <v>100</v>
      </c>
    </row>
    <row r="411" spans="1:10" ht="31.5">
      <c r="A411" s="5" t="s">
        <v>456</v>
      </c>
      <c r="B411" s="6" t="s">
        <v>166</v>
      </c>
      <c r="C411" s="5" t="s">
        <v>560</v>
      </c>
      <c r="D411" s="5" t="s">
        <v>123</v>
      </c>
      <c r="E411" s="5" t="s">
        <v>626</v>
      </c>
      <c r="F411" s="5" t="s">
        <v>167</v>
      </c>
      <c r="G411" s="12">
        <f t="shared" si="81"/>
        <v>30318751.03</v>
      </c>
      <c r="H411" s="12">
        <f t="shared" si="81"/>
        <v>30318751.03</v>
      </c>
      <c r="I411" s="12">
        <f t="shared" si="81"/>
        <v>21860700</v>
      </c>
      <c r="J411" s="94">
        <f t="shared" si="78"/>
        <v>100</v>
      </c>
    </row>
    <row r="412" spans="1:10" ht="15.75">
      <c r="A412" s="5" t="s">
        <v>457</v>
      </c>
      <c r="B412" s="6" t="s">
        <v>117</v>
      </c>
      <c r="C412" s="5" t="s">
        <v>560</v>
      </c>
      <c r="D412" s="5" t="s">
        <v>123</v>
      </c>
      <c r="E412" s="5" t="s">
        <v>626</v>
      </c>
      <c r="F412" s="5" t="s">
        <v>118</v>
      </c>
      <c r="G412" s="12">
        <v>30318751.03</v>
      </c>
      <c r="H412" s="12">
        <v>30318751.03</v>
      </c>
      <c r="I412" s="12">
        <v>21860700</v>
      </c>
      <c r="J412" s="94">
        <f t="shared" si="78"/>
        <v>100</v>
      </c>
    </row>
    <row r="413" spans="1:10" ht="85.5" customHeight="1">
      <c r="A413" s="5" t="s">
        <v>458</v>
      </c>
      <c r="B413" s="6" t="s">
        <v>964</v>
      </c>
      <c r="C413" s="5" t="s">
        <v>560</v>
      </c>
      <c r="D413" s="5" t="s">
        <v>123</v>
      </c>
      <c r="E413" s="5" t="s">
        <v>963</v>
      </c>
      <c r="F413" s="5"/>
      <c r="G413" s="12">
        <f aca="true" t="shared" si="82" ref="G413:I414">G414</f>
        <v>452021</v>
      </c>
      <c r="H413" s="12">
        <f t="shared" si="82"/>
        <v>452021</v>
      </c>
      <c r="I413" s="12">
        <f t="shared" si="82"/>
        <v>447500</v>
      </c>
      <c r="J413" s="94">
        <f t="shared" si="78"/>
        <v>100</v>
      </c>
    </row>
    <row r="414" spans="1:10" ht="31.5">
      <c r="A414" s="5" t="s">
        <v>459</v>
      </c>
      <c r="B414" s="6" t="s">
        <v>166</v>
      </c>
      <c r="C414" s="5" t="s">
        <v>560</v>
      </c>
      <c r="D414" s="5" t="s">
        <v>123</v>
      </c>
      <c r="E414" s="5" t="s">
        <v>963</v>
      </c>
      <c r="F414" s="5" t="s">
        <v>167</v>
      </c>
      <c r="G414" s="12">
        <f t="shared" si="82"/>
        <v>452021</v>
      </c>
      <c r="H414" s="12">
        <f t="shared" si="82"/>
        <v>452021</v>
      </c>
      <c r="I414" s="12">
        <f t="shared" si="82"/>
        <v>447500</v>
      </c>
      <c r="J414" s="94">
        <f t="shared" si="78"/>
        <v>100</v>
      </c>
    </row>
    <row r="415" spans="1:10" ht="15.75">
      <c r="A415" s="5" t="s">
        <v>460</v>
      </c>
      <c r="B415" s="6" t="s">
        <v>117</v>
      </c>
      <c r="C415" s="5" t="s">
        <v>560</v>
      </c>
      <c r="D415" s="5" t="s">
        <v>123</v>
      </c>
      <c r="E415" s="5" t="s">
        <v>963</v>
      </c>
      <c r="F415" s="5" t="s">
        <v>118</v>
      </c>
      <c r="G415" s="12">
        <v>452021</v>
      </c>
      <c r="H415" s="12">
        <v>452021</v>
      </c>
      <c r="I415" s="12">
        <v>447500</v>
      </c>
      <c r="J415" s="94">
        <f t="shared" si="78"/>
        <v>100</v>
      </c>
    </row>
    <row r="416" spans="1:10" ht="63">
      <c r="A416" s="5" t="s">
        <v>461</v>
      </c>
      <c r="B416" s="6" t="s">
        <v>841</v>
      </c>
      <c r="C416" s="5" t="s">
        <v>560</v>
      </c>
      <c r="D416" s="5" t="s">
        <v>123</v>
      </c>
      <c r="E416" s="5" t="s">
        <v>722</v>
      </c>
      <c r="F416" s="5"/>
      <c r="G416" s="12">
        <f aca="true" t="shared" si="83" ref="G416:I417">G417</f>
        <v>579250</v>
      </c>
      <c r="H416" s="12">
        <f t="shared" si="83"/>
        <v>579250</v>
      </c>
      <c r="I416" s="12">
        <f t="shared" si="83"/>
        <v>597936</v>
      </c>
      <c r="J416" s="94">
        <f t="shared" si="78"/>
        <v>100</v>
      </c>
    </row>
    <row r="417" spans="1:10" ht="31.5">
      <c r="A417" s="5" t="s">
        <v>462</v>
      </c>
      <c r="B417" s="6" t="s">
        <v>166</v>
      </c>
      <c r="C417" s="5" t="s">
        <v>560</v>
      </c>
      <c r="D417" s="5" t="s">
        <v>123</v>
      </c>
      <c r="E417" s="5" t="s">
        <v>722</v>
      </c>
      <c r="F417" s="5" t="s">
        <v>167</v>
      </c>
      <c r="G417" s="12">
        <f t="shared" si="83"/>
        <v>579250</v>
      </c>
      <c r="H417" s="12">
        <f t="shared" si="83"/>
        <v>579250</v>
      </c>
      <c r="I417" s="12">
        <f t="shared" si="83"/>
        <v>597936</v>
      </c>
      <c r="J417" s="94">
        <f t="shared" si="78"/>
        <v>100</v>
      </c>
    </row>
    <row r="418" spans="1:10" ht="15.75">
      <c r="A418" s="5" t="s">
        <v>463</v>
      </c>
      <c r="B418" s="6" t="s">
        <v>117</v>
      </c>
      <c r="C418" s="5" t="s">
        <v>560</v>
      </c>
      <c r="D418" s="5" t="s">
        <v>123</v>
      </c>
      <c r="E418" s="5" t="s">
        <v>722</v>
      </c>
      <c r="F418" s="5" t="s">
        <v>118</v>
      </c>
      <c r="G418" s="12">
        <v>579250</v>
      </c>
      <c r="H418" s="12">
        <v>579250</v>
      </c>
      <c r="I418" s="12">
        <v>597936</v>
      </c>
      <c r="J418" s="94">
        <f t="shared" si="78"/>
        <v>100</v>
      </c>
    </row>
    <row r="419" spans="1:10" ht="31.5">
      <c r="A419" s="5" t="s">
        <v>464</v>
      </c>
      <c r="B419" s="6" t="s">
        <v>842</v>
      </c>
      <c r="C419" s="5" t="s">
        <v>560</v>
      </c>
      <c r="D419" s="5" t="s">
        <v>123</v>
      </c>
      <c r="E419" s="5" t="s">
        <v>627</v>
      </c>
      <c r="F419" s="5"/>
      <c r="G419" s="12">
        <f>G420+G423+G426</f>
        <v>64873220.5</v>
      </c>
      <c r="H419" s="12">
        <f>H420+H423+H426</f>
        <v>64863052.12</v>
      </c>
      <c r="I419" s="12">
        <f>I420+I423</f>
        <v>42840576</v>
      </c>
      <c r="J419" s="94">
        <f t="shared" si="78"/>
        <v>99.98432576659269</v>
      </c>
    </row>
    <row r="420" spans="1:10" ht="81" customHeight="1">
      <c r="A420" s="5" t="s">
        <v>465</v>
      </c>
      <c r="B420" s="6" t="s">
        <v>874</v>
      </c>
      <c r="C420" s="5" t="s">
        <v>560</v>
      </c>
      <c r="D420" s="5" t="s">
        <v>123</v>
      </c>
      <c r="E420" s="5" t="s">
        <v>629</v>
      </c>
      <c r="F420" s="5"/>
      <c r="G420" s="12">
        <f>G421+G429</f>
        <v>63562504.5</v>
      </c>
      <c r="H420" s="12">
        <f>H421+H429</f>
        <v>63552336.12</v>
      </c>
      <c r="I420" s="12">
        <f aca="true" t="shared" si="84" ref="G420:I421">I421</f>
        <v>42257664</v>
      </c>
      <c r="J420" s="94">
        <f t="shared" si="78"/>
        <v>99.98400254980513</v>
      </c>
    </row>
    <row r="421" spans="1:10" ht="31.5">
      <c r="A421" s="5" t="s">
        <v>466</v>
      </c>
      <c r="B421" s="6" t="s">
        <v>166</v>
      </c>
      <c r="C421" s="5" t="s">
        <v>560</v>
      </c>
      <c r="D421" s="5" t="s">
        <v>123</v>
      </c>
      <c r="E421" s="5" t="s">
        <v>629</v>
      </c>
      <c r="F421" s="5" t="s">
        <v>167</v>
      </c>
      <c r="G421" s="12">
        <f t="shared" si="84"/>
        <v>59248545.5</v>
      </c>
      <c r="H421" s="12">
        <f t="shared" si="84"/>
        <v>59238388.12</v>
      </c>
      <c r="I421" s="12">
        <f t="shared" si="84"/>
        <v>42257664</v>
      </c>
      <c r="J421" s="94">
        <f t="shared" si="78"/>
        <v>99.98285632176405</v>
      </c>
    </row>
    <row r="422" spans="1:10" ht="15.75">
      <c r="A422" s="5" t="s">
        <v>467</v>
      </c>
      <c r="B422" s="6" t="s">
        <v>117</v>
      </c>
      <c r="C422" s="5" t="s">
        <v>560</v>
      </c>
      <c r="D422" s="5" t="s">
        <v>123</v>
      </c>
      <c r="E422" s="5" t="s">
        <v>629</v>
      </c>
      <c r="F422" s="5" t="s">
        <v>118</v>
      </c>
      <c r="G422" s="12">
        <v>59248545.5</v>
      </c>
      <c r="H422" s="12">
        <v>59238388.12</v>
      </c>
      <c r="I422" s="12">
        <v>42257664</v>
      </c>
      <c r="J422" s="94">
        <f t="shared" si="78"/>
        <v>99.98285632176405</v>
      </c>
    </row>
    <row r="423" spans="1:10" ht="104.25" customHeight="1">
      <c r="A423" s="5" t="s">
        <v>468</v>
      </c>
      <c r="B423" s="22" t="s">
        <v>1109</v>
      </c>
      <c r="C423" s="5" t="s">
        <v>560</v>
      </c>
      <c r="D423" s="5" t="s">
        <v>123</v>
      </c>
      <c r="E423" s="5" t="s">
        <v>965</v>
      </c>
      <c r="F423" s="5"/>
      <c r="G423" s="12">
        <f aca="true" t="shared" si="85" ref="G423:I424">G424</f>
        <v>1237876</v>
      </c>
      <c r="H423" s="12">
        <f t="shared" si="85"/>
        <v>1237876</v>
      </c>
      <c r="I423" s="12">
        <f t="shared" si="85"/>
        <v>582912</v>
      </c>
      <c r="J423" s="94">
        <f t="shared" si="78"/>
        <v>100</v>
      </c>
    </row>
    <row r="424" spans="1:10" ht="33" customHeight="1">
      <c r="A424" s="5" t="s">
        <v>469</v>
      </c>
      <c r="B424" s="6" t="s">
        <v>166</v>
      </c>
      <c r="C424" s="5" t="s">
        <v>560</v>
      </c>
      <c r="D424" s="5" t="s">
        <v>123</v>
      </c>
      <c r="E424" s="5" t="s">
        <v>965</v>
      </c>
      <c r="F424" s="5" t="s">
        <v>167</v>
      </c>
      <c r="G424" s="12">
        <f t="shared" si="85"/>
        <v>1237876</v>
      </c>
      <c r="H424" s="12">
        <f t="shared" si="85"/>
        <v>1237876</v>
      </c>
      <c r="I424" s="12">
        <f t="shared" si="85"/>
        <v>582912</v>
      </c>
      <c r="J424" s="94">
        <f t="shared" si="78"/>
        <v>100</v>
      </c>
    </row>
    <row r="425" spans="1:10" ht="15.75">
      <c r="A425" s="5" t="s">
        <v>470</v>
      </c>
      <c r="B425" s="6" t="s">
        <v>117</v>
      </c>
      <c r="C425" s="5" t="s">
        <v>560</v>
      </c>
      <c r="D425" s="5" t="s">
        <v>123</v>
      </c>
      <c r="E425" s="5" t="s">
        <v>965</v>
      </c>
      <c r="F425" s="5" t="s">
        <v>118</v>
      </c>
      <c r="G425" s="12">
        <v>1237876</v>
      </c>
      <c r="H425" s="12">
        <v>1237876</v>
      </c>
      <c r="I425" s="12">
        <v>582912</v>
      </c>
      <c r="J425" s="94">
        <f t="shared" si="78"/>
        <v>100</v>
      </c>
    </row>
    <row r="426" spans="1:10" ht="165.75" customHeight="1">
      <c r="A426" s="5" t="s">
        <v>471</v>
      </c>
      <c r="B426" s="6" t="s">
        <v>1110</v>
      </c>
      <c r="C426" s="5" t="s">
        <v>560</v>
      </c>
      <c r="D426" s="5" t="s">
        <v>123</v>
      </c>
      <c r="E426" s="5" t="s">
        <v>1108</v>
      </c>
      <c r="F426" s="5"/>
      <c r="G426" s="12">
        <f aca="true" t="shared" si="86" ref="G426:I427">G427</f>
        <v>72840</v>
      </c>
      <c r="H426" s="12">
        <f t="shared" si="86"/>
        <v>72840</v>
      </c>
      <c r="I426" s="12">
        <f t="shared" si="86"/>
        <v>0</v>
      </c>
      <c r="J426" s="94">
        <f t="shared" si="78"/>
        <v>100</v>
      </c>
    </row>
    <row r="427" spans="1:10" ht="35.25" customHeight="1">
      <c r="A427" s="5" t="s">
        <v>472</v>
      </c>
      <c r="B427" s="6" t="s">
        <v>166</v>
      </c>
      <c r="C427" s="5" t="s">
        <v>560</v>
      </c>
      <c r="D427" s="5" t="s">
        <v>123</v>
      </c>
      <c r="E427" s="5" t="s">
        <v>1108</v>
      </c>
      <c r="F427" s="5" t="s">
        <v>167</v>
      </c>
      <c r="G427" s="12">
        <f t="shared" si="86"/>
        <v>72840</v>
      </c>
      <c r="H427" s="12">
        <f t="shared" si="86"/>
        <v>72840</v>
      </c>
      <c r="I427" s="12">
        <f t="shared" si="86"/>
        <v>0</v>
      </c>
      <c r="J427" s="94">
        <f t="shared" si="78"/>
        <v>100</v>
      </c>
    </row>
    <row r="428" spans="1:10" ht="15.75">
      <c r="A428" s="5" t="s">
        <v>473</v>
      </c>
      <c r="B428" s="6" t="s">
        <v>117</v>
      </c>
      <c r="C428" s="5" t="s">
        <v>560</v>
      </c>
      <c r="D428" s="5" t="s">
        <v>123</v>
      </c>
      <c r="E428" s="5" t="s">
        <v>1108</v>
      </c>
      <c r="F428" s="5" t="s">
        <v>118</v>
      </c>
      <c r="G428" s="12">
        <v>72840</v>
      </c>
      <c r="H428" s="12">
        <v>72840</v>
      </c>
      <c r="I428" s="12">
        <v>0</v>
      </c>
      <c r="J428" s="94">
        <f t="shared" si="78"/>
        <v>100</v>
      </c>
    </row>
    <row r="429" spans="1:10" ht="110.25">
      <c r="A429" s="5" t="s">
        <v>474</v>
      </c>
      <c r="B429" s="22" t="s">
        <v>968</v>
      </c>
      <c r="C429" s="5" t="s">
        <v>560</v>
      </c>
      <c r="D429" s="5" t="s">
        <v>123</v>
      </c>
      <c r="E429" s="5" t="s">
        <v>967</v>
      </c>
      <c r="F429" s="5"/>
      <c r="G429" s="12">
        <f aca="true" t="shared" si="87" ref="G429:I430">G430</f>
        <v>4313959</v>
      </c>
      <c r="H429" s="12">
        <f t="shared" si="87"/>
        <v>4313948</v>
      </c>
      <c r="I429" s="12">
        <f t="shared" si="87"/>
        <v>0</v>
      </c>
      <c r="J429" s="94">
        <f t="shared" si="78"/>
        <v>99.99974501380287</v>
      </c>
    </row>
    <row r="430" spans="1:10" ht="31.5">
      <c r="A430" s="5" t="s">
        <v>475</v>
      </c>
      <c r="B430" s="6" t="s">
        <v>166</v>
      </c>
      <c r="C430" s="5" t="s">
        <v>560</v>
      </c>
      <c r="D430" s="5" t="s">
        <v>123</v>
      </c>
      <c r="E430" s="5" t="s">
        <v>967</v>
      </c>
      <c r="F430" s="5" t="s">
        <v>167</v>
      </c>
      <c r="G430" s="12">
        <f t="shared" si="87"/>
        <v>4313959</v>
      </c>
      <c r="H430" s="12">
        <f t="shared" si="87"/>
        <v>4313948</v>
      </c>
      <c r="I430" s="12">
        <f t="shared" si="87"/>
        <v>0</v>
      </c>
      <c r="J430" s="94">
        <f t="shared" si="78"/>
        <v>99.99974501380287</v>
      </c>
    </row>
    <row r="431" spans="1:10" ht="15.75">
      <c r="A431" s="5" t="s">
        <v>476</v>
      </c>
      <c r="B431" s="6" t="s">
        <v>117</v>
      </c>
      <c r="C431" s="5" t="s">
        <v>560</v>
      </c>
      <c r="D431" s="5" t="s">
        <v>123</v>
      </c>
      <c r="E431" s="5" t="s">
        <v>967</v>
      </c>
      <c r="F431" s="5" t="s">
        <v>118</v>
      </c>
      <c r="G431" s="12">
        <v>4313959</v>
      </c>
      <c r="H431" s="12">
        <v>4313948</v>
      </c>
      <c r="I431" s="12">
        <v>0</v>
      </c>
      <c r="J431" s="94">
        <f t="shared" si="78"/>
        <v>99.99974501380287</v>
      </c>
    </row>
    <row r="432" spans="1:10" ht="15.75">
      <c r="A432" s="5" t="s">
        <v>570</v>
      </c>
      <c r="B432" s="6" t="s">
        <v>803</v>
      </c>
      <c r="C432" s="5" t="s">
        <v>560</v>
      </c>
      <c r="D432" s="5" t="s">
        <v>123</v>
      </c>
      <c r="E432" s="5" t="s">
        <v>584</v>
      </c>
      <c r="F432" s="5"/>
      <c r="G432" s="12">
        <f aca="true" t="shared" si="88" ref="G432:I434">G433</f>
        <v>86595.57</v>
      </c>
      <c r="H432" s="12">
        <f t="shared" si="88"/>
        <v>86020.2</v>
      </c>
      <c r="I432" s="12">
        <f t="shared" si="88"/>
        <v>0</v>
      </c>
      <c r="J432" s="94">
        <f t="shared" si="78"/>
        <v>99.33556647297314</v>
      </c>
    </row>
    <row r="433" spans="1:10" ht="15.75">
      <c r="A433" s="5" t="s">
        <v>571</v>
      </c>
      <c r="B433" s="6" t="s">
        <v>164</v>
      </c>
      <c r="C433" s="5" t="s">
        <v>560</v>
      </c>
      <c r="D433" s="5" t="s">
        <v>123</v>
      </c>
      <c r="E433" s="5" t="s">
        <v>586</v>
      </c>
      <c r="F433" s="5"/>
      <c r="G433" s="12">
        <f t="shared" si="88"/>
        <v>86595.57</v>
      </c>
      <c r="H433" s="12">
        <f t="shared" si="88"/>
        <v>86020.2</v>
      </c>
      <c r="I433" s="12">
        <f t="shared" si="88"/>
        <v>0</v>
      </c>
      <c r="J433" s="94">
        <f t="shared" si="78"/>
        <v>99.33556647297314</v>
      </c>
    </row>
    <row r="434" spans="1:10" ht="31.5">
      <c r="A434" s="5" t="s">
        <v>572</v>
      </c>
      <c r="B434" s="6" t="s">
        <v>166</v>
      </c>
      <c r="C434" s="5" t="s">
        <v>560</v>
      </c>
      <c r="D434" s="5" t="s">
        <v>123</v>
      </c>
      <c r="E434" s="5" t="s">
        <v>586</v>
      </c>
      <c r="F434" s="5" t="s">
        <v>167</v>
      </c>
      <c r="G434" s="12">
        <f t="shared" si="88"/>
        <v>86595.57</v>
      </c>
      <c r="H434" s="12">
        <f t="shared" si="88"/>
        <v>86020.2</v>
      </c>
      <c r="I434" s="12">
        <f t="shared" si="88"/>
        <v>0</v>
      </c>
      <c r="J434" s="94">
        <f t="shared" si="78"/>
        <v>99.33556647297314</v>
      </c>
    </row>
    <row r="435" spans="1:10" ht="15.75">
      <c r="A435" s="5" t="s">
        <v>573</v>
      </c>
      <c r="B435" s="6" t="s">
        <v>117</v>
      </c>
      <c r="C435" s="5" t="s">
        <v>560</v>
      </c>
      <c r="D435" s="5" t="s">
        <v>123</v>
      </c>
      <c r="E435" s="5" t="s">
        <v>586</v>
      </c>
      <c r="F435" s="5" t="s">
        <v>118</v>
      </c>
      <c r="G435" s="12">
        <v>86595.57</v>
      </c>
      <c r="H435" s="12">
        <v>86020.2</v>
      </c>
      <c r="I435" s="12">
        <v>0</v>
      </c>
      <c r="J435" s="94">
        <f t="shared" si="78"/>
        <v>99.33556647297314</v>
      </c>
    </row>
    <row r="436" spans="1:10" ht="15.75">
      <c r="A436" s="5" t="s">
        <v>477</v>
      </c>
      <c r="B436" s="6" t="s">
        <v>119</v>
      </c>
      <c r="C436" s="5" t="s">
        <v>560</v>
      </c>
      <c r="D436" s="5" t="s">
        <v>51</v>
      </c>
      <c r="E436" s="5"/>
      <c r="F436" s="5"/>
      <c r="G436" s="12">
        <f aca="true" t="shared" si="89" ref="G436:I437">G437</f>
        <v>33484332.5</v>
      </c>
      <c r="H436" s="12">
        <f t="shared" si="89"/>
        <v>33411432.64</v>
      </c>
      <c r="I436" s="12">
        <f t="shared" si="89"/>
        <v>25203400</v>
      </c>
      <c r="J436" s="94">
        <f t="shared" si="78"/>
        <v>99.78228665600545</v>
      </c>
    </row>
    <row r="437" spans="1:10" ht="31.5">
      <c r="A437" s="5" t="s">
        <v>478</v>
      </c>
      <c r="B437" s="6" t="s">
        <v>822</v>
      </c>
      <c r="C437" s="5" t="s">
        <v>560</v>
      </c>
      <c r="D437" s="5" t="s">
        <v>51</v>
      </c>
      <c r="E437" s="5" t="s">
        <v>603</v>
      </c>
      <c r="F437" s="5"/>
      <c r="G437" s="12">
        <f t="shared" si="89"/>
        <v>33484332.5</v>
      </c>
      <c r="H437" s="12">
        <f t="shared" si="89"/>
        <v>33411432.64</v>
      </c>
      <c r="I437" s="12">
        <f t="shared" si="89"/>
        <v>25203400</v>
      </c>
      <c r="J437" s="94">
        <f t="shared" si="78"/>
        <v>99.78228665600545</v>
      </c>
    </row>
    <row r="438" spans="1:10" ht="47.25">
      <c r="A438" s="5" t="s">
        <v>479</v>
      </c>
      <c r="B438" s="6" t="s">
        <v>628</v>
      </c>
      <c r="C438" s="5" t="s">
        <v>560</v>
      </c>
      <c r="D438" s="5" t="s">
        <v>51</v>
      </c>
      <c r="E438" s="5" t="s">
        <v>630</v>
      </c>
      <c r="F438" s="5"/>
      <c r="G438" s="12">
        <f>G444+G439</f>
        <v>33484332.5</v>
      </c>
      <c r="H438" s="12">
        <f>H444+H439</f>
        <v>33411432.64</v>
      </c>
      <c r="I438" s="12">
        <f>I444+I439</f>
        <v>25203400</v>
      </c>
      <c r="J438" s="94">
        <f t="shared" si="78"/>
        <v>99.78228665600545</v>
      </c>
    </row>
    <row r="439" spans="1:10" ht="99" customHeight="1">
      <c r="A439" s="5" t="s">
        <v>480</v>
      </c>
      <c r="B439" s="6" t="s">
        <v>875</v>
      </c>
      <c r="C439" s="5" t="s">
        <v>560</v>
      </c>
      <c r="D439" s="5" t="s">
        <v>51</v>
      </c>
      <c r="E439" s="5" t="s">
        <v>631</v>
      </c>
      <c r="F439" s="5"/>
      <c r="G439" s="12">
        <f>G440+G442</f>
        <v>6625917</v>
      </c>
      <c r="H439" s="12">
        <f>H440+H442</f>
        <v>6615034.09</v>
      </c>
      <c r="I439" s="12">
        <f>I440+I442</f>
        <v>4954100</v>
      </c>
      <c r="J439" s="94">
        <f t="shared" si="78"/>
        <v>99.83575239472513</v>
      </c>
    </row>
    <row r="440" spans="1:10" ht="69" customHeight="1">
      <c r="A440" s="5" t="s">
        <v>684</v>
      </c>
      <c r="B440" s="6" t="s">
        <v>91</v>
      </c>
      <c r="C440" s="5" t="s">
        <v>560</v>
      </c>
      <c r="D440" s="5" t="s">
        <v>51</v>
      </c>
      <c r="E440" s="5" t="s">
        <v>631</v>
      </c>
      <c r="F440" s="5" t="s">
        <v>92</v>
      </c>
      <c r="G440" s="12">
        <f>G441</f>
        <v>6102333.41</v>
      </c>
      <c r="H440" s="12">
        <f>H441</f>
        <v>6102333.14</v>
      </c>
      <c r="I440" s="12">
        <f>I441</f>
        <v>4508100</v>
      </c>
      <c r="J440" s="94">
        <f t="shared" si="78"/>
        <v>99.99999557546299</v>
      </c>
    </row>
    <row r="441" spans="1:10" ht="15.75">
      <c r="A441" s="5" t="s">
        <v>685</v>
      </c>
      <c r="B441" s="6" t="s">
        <v>168</v>
      </c>
      <c r="C441" s="5" t="s">
        <v>560</v>
      </c>
      <c r="D441" s="5" t="s">
        <v>51</v>
      </c>
      <c r="E441" s="5" t="s">
        <v>631</v>
      </c>
      <c r="F441" s="5" t="s">
        <v>171</v>
      </c>
      <c r="G441" s="12">
        <v>6102333.41</v>
      </c>
      <c r="H441" s="12">
        <v>6102333.14</v>
      </c>
      <c r="I441" s="12">
        <v>4508100</v>
      </c>
      <c r="J441" s="94">
        <f t="shared" si="78"/>
        <v>99.99999557546299</v>
      </c>
    </row>
    <row r="442" spans="1:10" ht="31.5">
      <c r="A442" s="5" t="s">
        <v>686</v>
      </c>
      <c r="B442" s="6" t="s">
        <v>268</v>
      </c>
      <c r="C442" s="5" t="s">
        <v>560</v>
      </c>
      <c r="D442" s="5" t="s">
        <v>51</v>
      </c>
      <c r="E442" s="5" t="s">
        <v>631</v>
      </c>
      <c r="F442" s="5" t="s">
        <v>95</v>
      </c>
      <c r="G442" s="12">
        <f>G443</f>
        <v>523583.59</v>
      </c>
      <c r="H442" s="12">
        <f>H443</f>
        <v>512700.95</v>
      </c>
      <c r="I442" s="12">
        <f>I443</f>
        <v>446000</v>
      </c>
      <c r="J442" s="94">
        <f t="shared" si="78"/>
        <v>97.92150857898353</v>
      </c>
    </row>
    <row r="443" spans="1:10" ht="31.5">
      <c r="A443" s="5" t="s">
        <v>687</v>
      </c>
      <c r="B443" s="6" t="s">
        <v>96</v>
      </c>
      <c r="C443" s="5" t="s">
        <v>560</v>
      </c>
      <c r="D443" s="5" t="s">
        <v>51</v>
      </c>
      <c r="E443" s="5" t="s">
        <v>631</v>
      </c>
      <c r="F443" s="5" t="s">
        <v>97</v>
      </c>
      <c r="G443" s="12">
        <v>523583.59</v>
      </c>
      <c r="H443" s="12">
        <v>512700.95</v>
      </c>
      <c r="I443" s="12">
        <v>446000</v>
      </c>
      <c r="J443" s="94">
        <f t="shared" si="78"/>
        <v>97.92150857898353</v>
      </c>
    </row>
    <row r="444" spans="1:10" ht="96" customHeight="1">
      <c r="A444" s="5" t="s">
        <v>688</v>
      </c>
      <c r="B444" s="6" t="s">
        <v>876</v>
      </c>
      <c r="C444" s="5" t="s">
        <v>560</v>
      </c>
      <c r="D444" s="5" t="s">
        <v>51</v>
      </c>
      <c r="E444" s="5" t="s">
        <v>849</v>
      </c>
      <c r="F444" s="5"/>
      <c r="G444" s="12">
        <f>G445+G447+G449</f>
        <v>26858415.5</v>
      </c>
      <c r="H444" s="12">
        <f>H445+H447+H449</f>
        <v>26796398.55</v>
      </c>
      <c r="I444" s="12">
        <f>I445+I447</f>
        <v>20249300</v>
      </c>
      <c r="J444" s="94">
        <f t="shared" si="78"/>
        <v>99.76909676596522</v>
      </c>
    </row>
    <row r="445" spans="1:10" ht="69" customHeight="1">
      <c r="A445" s="5" t="s">
        <v>577</v>
      </c>
      <c r="B445" s="6" t="s">
        <v>91</v>
      </c>
      <c r="C445" s="5" t="s">
        <v>560</v>
      </c>
      <c r="D445" s="5" t="s">
        <v>51</v>
      </c>
      <c r="E445" s="5" t="s">
        <v>849</v>
      </c>
      <c r="F445" s="5" t="s">
        <v>92</v>
      </c>
      <c r="G445" s="12">
        <f>G446</f>
        <v>26696575.33</v>
      </c>
      <c r="H445" s="12">
        <f>H446</f>
        <v>26642817.38</v>
      </c>
      <c r="I445" s="12">
        <f>I446</f>
        <v>20184400</v>
      </c>
      <c r="J445" s="94">
        <f t="shared" si="78"/>
        <v>99.79863353506774</v>
      </c>
    </row>
    <row r="446" spans="1:10" ht="15.75">
      <c r="A446" s="5" t="s">
        <v>650</v>
      </c>
      <c r="B446" s="6" t="s">
        <v>168</v>
      </c>
      <c r="C446" s="5" t="s">
        <v>560</v>
      </c>
      <c r="D446" s="5" t="s">
        <v>51</v>
      </c>
      <c r="E446" s="5" t="s">
        <v>849</v>
      </c>
      <c r="F446" s="5" t="s">
        <v>171</v>
      </c>
      <c r="G446" s="12">
        <v>26696575.33</v>
      </c>
      <c r="H446" s="12">
        <v>26642817.38</v>
      </c>
      <c r="I446" s="12">
        <v>20184400</v>
      </c>
      <c r="J446" s="94">
        <f t="shared" si="78"/>
        <v>99.79863353506774</v>
      </c>
    </row>
    <row r="447" spans="1:10" ht="31.5">
      <c r="A447" s="5" t="s">
        <v>651</v>
      </c>
      <c r="B447" s="6" t="s">
        <v>268</v>
      </c>
      <c r="C447" s="5" t="s">
        <v>560</v>
      </c>
      <c r="D447" s="5" t="s">
        <v>51</v>
      </c>
      <c r="E447" s="5" t="s">
        <v>849</v>
      </c>
      <c r="F447" s="5" t="s">
        <v>95</v>
      </c>
      <c r="G447" s="12">
        <f>G448</f>
        <v>132524</v>
      </c>
      <c r="H447" s="12">
        <f>H448</f>
        <v>124265</v>
      </c>
      <c r="I447" s="12">
        <f>I448</f>
        <v>64900</v>
      </c>
      <c r="J447" s="94">
        <f t="shared" si="78"/>
        <v>93.76792128218285</v>
      </c>
    </row>
    <row r="448" spans="1:10" ht="31.5">
      <c r="A448" s="5" t="s">
        <v>652</v>
      </c>
      <c r="B448" s="6" t="s">
        <v>96</v>
      </c>
      <c r="C448" s="5" t="s">
        <v>560</v>
      </c>
      <c r="D448" s="5" t="s">
        <v>51</v>
      </c>
      <c r="E448" s="5" t="s">
        <v>849</v>
      </c>
      <c r="F448" s="5" t="s">
        <v>97</v>
      </c>
      <c r="G448" s="12">
        <v>132524</v>
      </c>
      <c r="H448" s="12">
        <v>124265</v>
      </c>
      <c r="I448" s="12">
        <v>64900</v>
      </c>
      <c r="J448" s="94">
        <f t="shared" si="78"/>
        <v>93.76792128218285</v>
      </c>
    </row>
    <row r="449" spans="1:10" ht="15.75">
      <c r="A449" s="5" t="s">
        <v>653</v>
      </c>
      <c r="B449" s="6" t="s">
        <v>100</v>
      </c>
      <c r="C449" s="5" t="s">
        <v>560</v>
      </c>
      <c r="D449" s="5" t="s">
        <v>51</v>
      </c>
      <c r="E449" s="5" t="s">
        <v>849</v>
      </c>
      <c r="F449" s="5" t="s">
        <v>101</v>
      </c>
      <c r="G449" s="12">
        <f>G450</f>
        <v>29316.17</v>
      </c>
      <c r="H449" s="12">
        <f>H450</f>
        <v>29316.17</v>
      </c>
      <c r="I449" s="12">
        <f>I450</f>
        <v>0</v>
      </c>
      <c r="J449" s="94">
        <f t="shared" si="78"/>
        <v>100</v>
      </c>
    </row>
    <row r="450" spans="1:10" ht="15.75">
      <c r="A450" s="5" t="s">
        <v>574</v>
      </c>
      <c r="B450" s="6" t="s">
        <v>712</v>
      </c>
      <c r="C450" s="5" t="s">
        <v>560</v>
      </c>
      <c r="D450" s="5" t="s">
        <v>51</v>
      </c>
      <c r="E450" s="5" t="s">
        <v>849</v>
      </c>
      <c r="F450" s="5" t="s">
        <v>711</v>
      </c>
      <c r="G450" s="12">
        <v>29316.17</v>
      </c>
      <c r="H450" s="12">
        <v>29316.17</v>
      </c>
      <c r="I450" s="12">
        <v>0</v>
      </c>
      <c r="J450" s="94">
        <f t="shared" si="78"/>
        <v>100</v>
      </c>
    </row>
    <row r="451" spans="1:10" ht="47.25">
      <c r="A451" s="5" t="s">
        <v>654</v>
      </c>
      <c r="B451" s="18" t="s">
        <v>723</v>
      </c>
      <c r="C451" s="15" t="s">
        <v>724</v>
      </c>
      <c r="D451" s="15"/>
      <c r="E451" s="15"/>
      <c r="F451" s="15"/>
      <c r="G451" s="16">
        <f aca="true" t="shared" si="90" ref="G451:I452">G452</f>
        <v>13756312.43</v>
      </c>
      <c r="H451" s="16">
        <f t="shared" si="90"/>
        <v>13580578.280000001</v>
      </c>
      <c r="I451" s="16">
        <f t="shared" si="90"/>
        <v>5677620</v>
      </c>
      <c r="J451" s="94">
        <f t="shared" si="78"/>
        <v>98.72251992752975</v>
      </c>
    </row>
    <row r="452" spans="1:10" ht="15.75">
      <c r="A452" s="5" t="s">
        <v>655</v>
      </c>
      <c r="B452" s="6" t="s">
        <v>120</v>
      </c>
      <c r="C452" s="5" t="s">
        <v>724</v>
      </c>
      <c r="D452" s="5" t="s">
        <v>42</v>
      </c>
      <c r="E452" s="5"/>
      <c r="F452" s="5"/>
      <c r="G452" s="12">
        <f t="shared" si="90"/>
        <v>13756312.43</v>
      </c>
      <c r="H452" s="12">
        <f t="shared" si="90"/>
        <v>13580578.280000001</v>
      </c>
      <c r="I452" s="12">
        <f t="shared" si="90"/>
        <v>5677620</v>
      </c>
      <c r="J452" s="94">
        <f t="shared" si="78"/>
        <v>98.72251992752975</v>
      </c>
    </row>
    <row r="453" spans="1:10" ht="15.75">
      <c r="A453" s="5" t="s">
        <v>656</v>
      </c>
      <c r="B453" s="6" t="s">
        <v>69</v>
      </c>
      <c r="C453" s="5" t="s">
        <v>724</v>
      </c>
      <c r="D453" s="5" t="s">
        <v>60</v>
      </c>
      <c r="E453" s="5"/>
      <c r="F453" s="5"/>
      <c r="G453" s="12">
        <f aca="true" t="shared" si="91" ref="G453:I455">G454</f>
        <v>13756312.43</v>
      </c>
      <c r="H453" s="12">
        <f t="shared" si="91"/>
        <v>13580578.280000001</v>
      </c>
      <c r="I453" s="12">
        <f t="shared" si="91"/>
        <v>5677620</v>
      </c>
      <c r="J453" s="94">
        <f t="shared" si="78"/>
        <v>98.72251992752975</v>
      </c>
    </row>
    <row r="454" spans="1:10" ht="31.5">
      <c r="A454" s="5" t="s">
        <v>657</v>
      </c>
      <c r="B454" s="6" t="s">
        <v>793</v>
      </c>
      <c r="C454" s="5" t="s">
        <v>724</v>
      </c>
      <c r="D454" s="5" t="s">
        <v>60</v>
      </c>
      <c r="E454" s="5" t="s">
        <v>632</v>
      </c>
      <c r="F454" s="5"/>
      <c r="G454" s="12">
        <f t="shared" si="91"/>
        <v>13756312.43</v>
      </c>
      <c r="H454" s="12">
        <f t="shared" si="91"/>
        <v>13580578.280000001</v>
      </c>
      <c r="I454" s="12">
        <f t="shared" si="91"/>
        <v>5677620</v>
      </c>
      <c r="J454" s="94">
        <f t="shared" si="78"/>
        <v>98.72251992752975</v>
      </c>
    </row>
    <row r="455" spans="1:10" ht="31.5">
      <c r="A455" s="5" t="s">
        <v>658</v>
      </c>
      <c r="B455" s="6" t="s">
        <v>690</v>
      </c>
      <c r="C455" s="5" t="s">
        <v>724</v>
      </c>
      <c r="D455" s="5" t="s">
        <v>60</v>
      </c>
      <c r="E455" s="5" t="s">
        <v>633</v>
      </c>
      <c r="F455" s="5"/>
      <c r="G455" s="12">
        <f>G456+G463+G466</f>
        <v>13756312.43</v>
      </c>
      <c r="H455" s="12">
        <f>H456+H463+H466</f>
        <v>13580578.280000001</v>
      </c>
      <c r="I455" s="12">
        <f t="shared" si="91"/>
        <v>5677620</v>
      </c>
      <c r="J455" s="94">
        <f t="shared" si="78"/>
        <v>98.72251992752975</v>
      </c>
    </row>
    <row r="456" spans="1:10" ht="81" customHeight="1">
      <c r="A456" s="5" t="s">
        <v>659</v>
      </c>
      <c r="B456" s="6" t="s">
        <v>860</v>
      </c>
      <c r="C456" s="5" t="s">
        <v>724</v>
      </c>
      <c r="D456" s="5" t="s">
        <v>60</v>
      </c>
      <c r="E456" s="5" t="s">
        <v>799</v>
      </c>
      <c r="F456" s="5"/>
      <c r="G456" s="12">
        <f>G457+G459+G461</f>
        <v>8525812.43</v>
      </c>
      <c r="H456" s="12">
        <f>H457+H459+H461</f>
        <v>8350078.28</v>
      </c>
      <c r="I456" s="12">
        <f>I457+I459</f>
        <v>5677620</v>
      </c>
      <c r="J456" s="94">
        <f t="shared" si="78"/>
        <v>97.93879877791308</v>
      </c>
    </row>
    <row r="457" spans="1:10" ht="69.75" customHeight="1">
      <c r="A457" s="5" t="s">
        <v>660</v>
      </c>
      <c r="B457" s="6" t="s">
        <v>91</v>
      </c>
      <c r="C457" s="5" t="s">
        <v>724</v>
      </c>
      <c r="D457" s="5" t="s">
        <v>60</v>
      </c>
      <c r="E457" s="5" t="s">
        <v>799</v>
      </c>
      <c r="F457" s="5" t="s">
        <v>92</v>
      </c>
      <c r="G457" s="12">
        <f>G458</f>
        <v>6233782.21</v>
      </c>
      <c r="H457" s="12">
        <f>H458</f>
        <v>6126757.57</v>
      </c>
      <c r="I457" s="12">
        <f>I458</f>
        <v>5015300</v>
      </c>
      <c r="J457" s="94">
        <f t="shared" si="78"/>
        <v>98.28315080003414</v>
      </c>
    </row>
    <row r="458" spans="1:10" ht="15.75">
      <c r="A458" s="5" t="s">
        <v>726</v>
      </c>
      <c r="B458" s="6" t="s">
        <v>168</v>
      </c>
      <c r="C458" s="5" t="s">
        <v>724</v>
      </c>
      <c r="D458" s="5" t="s">
        <v>60</v>
      </c>
      <c r="E458" s="5" t="s">
        <v>799</v>
      </c>
      <c r="F458" s="5" t="s">
        <v>171</v>
      </c>
      <c r="G458" s="12">
        <v>6233782.21</v>
      </c>
      <c r="H458" s="12">
        <v>6126757.57</v>
      </c>
      <c r="I458" s="12">
        <v>5015300</v>
      </c>
      <c r="J458" s="94">
        <f t="shared" si="78"/>
        <v>98.28315080003414</v>
      </c>
    </row>
    <row r="459" spans="1:10" ht="31.5">
      <c r="A459" s="5" t="s">
        <v>727</v>
      </c>
      <c r="B459" s="6" t="s">
        <v>268</v>
      </c>
      <c r="C459" s="5" t="s">
        <v>724</v>
      </c>
      <c r="D459" s="5" t="s">
        <v>60</v>
      </c>
      <c r="E459" s="5" t="s">
        <v>799</v>
      </c>
      <c r="F459" s="5" t="s">
        <v>95</v>
      </c>
      <c r="G459" s="12">
        <f>G460</f>
        <v>2125912.95</v>
      </c>
      <c r="H459" s="12">
        <f>H460</f>
        <v>2057758.25</v>
      </c>
      <c r="I459" s="12">
        <f>I460</f>
        <v>662320</v>
      </c>
      <c r="J459" s="94">
        <f t="shared" si="78"/>
        <v>96.7940973312195</v>
      </c>
    </row>
    <row r="460" spans="1:10" ht="31.5">
      <c r="A460" s="5" t="s">
        <v>728</v>
      </c>
      <c r="B460" s="6" t="s">
        <v>96</v>
      </c>
      <c r="C460" s="5" t="s">
        <v>724</v>
      </c>
      <c r="D460" s="5" t="s">
        <v>60</v>
      </c>
      <c r="E460" s="5" t="s">
        <v>799</v>
      </c>
      <c r="F460" s="5" t="s">
        <v>97</v>
      </c>
      <c r="G460" s="12">
        <v>2125912.95</v>
      </c>
      <c r="H460" s="12">
        <v>2057758.25</v>
      </c>
      <c r="I460" s="12">
        <v>662320</v>
      </c>
      <c r="J460" s="94">
        <f aca="true" t="shared" si="92" ref="J460:J523">H460/G460*100</f>
        <v>96.7940973312195</v>
      </c>
    </row>
    <row r="461" spans="1:10" ht="15.75">
      <c r="A461" s="5" t="s">
        <v>729</v>
      </c>
      <c r="B461" s="6" t="s">
        <v>100</v>
      </c>
      <c r="C461" s="5" t="s">
        <v>724</v>
      </c>
      <c r="D461" s="5" t="s">
        <v>60</v>
      </c>
      <c r="E461" s="5" t="s">
        <v>799</v>
      </c>
      <c r="F461" s="5" t="s">
        <v>101</v>
      </c>
      <c r="G461" s="12">
        <f>G462</f>
        <v>166117.27</v>
      </c>
      <c r="H461" s="12">
        <f>H462</f>
        <v>165562.46</v>
      </c>
      <c r="I461" s="12">
        <f>I462</f>
        <v>0</v>
      </c>
      <c r="J461" s="94">
        <f t="shared" si="92"/>
        <v>99.6660130521047</v>
      </c>
    </row>
    <row r="462" spans="1:10" ht="15.75">
      <c r="A462" s="5" t="s">
        <v>730</v>
      </c>
      <c r="B462" s="6" t="s">
        <v>712</v>
      </c>
      <c r="C462" s="5" t="s">
        <v>724</v>
      </c>
      <c r="D462" s="5" t="s">
        <v>60</v>
      </c>
      <c r="E462" s="5" t="s">
        <v>799</v>
      </c>
      <c r="F462" s="5" t="s">
        <v>711</v>
      </c>
      <c r="G462" s="12">
        <v>166117.27</v>
      </c>
      <c r="H462" s="12">
        <v>165562.46</v>
      </c>
      <c r="I462" s="12">
        <v>0</v>
      </c>
      <c r="J462" s="94">
        <f t="shared" si="92"/>
        <v>99.6660130521047</v>
      </c>
    </row>
    <row r="463" spans="1:10" ht="78.75">
      <c r="A463" s="5" t="s">
        <v>731</v>
      </c>
      <c r="B463" s="6" t="s">
        <v>970</v>
      </c>
      <c r="C463" s="5" t="s">
        <v>724</v>
      </c>
      <c r="D463" s="5" t="s">
        <v>60</v>
      </c>
      <c r="E463" s="5" t="s">
        <v>969</v>
      </c>
      <c r="F463" s="5"/>
      <c r="G463" s="12">
        <f aca="true" t="shared" si="93" ref="G463:I464">G464</f>
        <v>1130500</v>
      </c>
      <c r="H463" s="12">
        <f t="shared" si="93"/>
        <v>1130500</v>
      </c>
      <c r="I463" s="12">
        <f t="shared" si="93"/>
        <v>0</v>
      </c>
      <c r="J463" s="94">
        <f t="shared" si="92"/>
        <v>100</v>
      </c>
    </row>
    <row r="464" spans="1:10" ht="31.5">
      <c r="A464" s="5" t="s">
        <v>732</v>
      </c>
      <c r="B464" s="6" t="s">
        <v>268</v>
      </c>
      <c r="C464" s="5" t="s">
        <v>724</v>
      </c>
      <c r="D464" s="5" t="s">
        <v>60</v>
      </c>
      <c r="E464" s="5" t="s">
        <v>969</v>
      </c>
      <c r="F464" s="5" t="s">
        <v>95</v>
      </c>
      <c r="G464" s="12">
        <f t="shared" si="93"/>
        <v>1130500</v>
      </c>
      <c r="H464" s="12">
        <f t="shared" si="93"/>
        <v>1130500</v>
      </c>
      <c r="I464" s="12">
        <f t="shared" si="93"/>
        <v>0</v>
      </c>
      <c r="J464" s="94">
        <f t="shared" si="92"/>
        <v>100</v>
      </c>
    </row>
    <row r="465" spans="1:10" ht="31.5">
      <c r="A465" s="5" t="s">
        <v>733</v>
      </c>
      <c r="B465" s="6" t="s">
        <v>96</v>
      </c>
      <c r="C465" s="5" t="s">
        <v>724</v>
      </c>
      <c r="D465" s="5" t="s">
        <v>60</v>
      </c>
      <c r="E465" s="5" t="s">
        <v>969</v>
      </c>
      <c r="F465" s="5" t="s">
        <v>97</v>
      </c>
      <c r="G465" s="12">
        <v>1130500</v>
      </c>
      <c r="H465" s="12">
        <v>1130500</v>
      </c>
      <c r="I465" s="12">
        <v>0</v>
      </c>
      <c r="J465" s="94">
        <f t="shared" si="92"/>
        <v>100</v>
      </c>
    </row>
    <row r="466" spans="1:10" ht="78.75">
      <c r="A466" s="5" t="s">
        <v>734</v>
      </c>
      <c r="B466" s="22" t="s">
        <v>971</v>
      </c>
      <c r="C466" s="5" t="s">
        <v>724</v>
      </c>
      <c r="D466" s="5" t="s">
        <v>60</v>
      </c>
      <c r="E466" s="5" t="s">
        <v>1112</v>
      </c>
      <c r="F466" s="5"/>
      <c r="G466" s="12">
        <f aca="true" t="shared" si="94" ref="G466:I467">G467</f>
        <v>4100000</v>
      </c>
      <c r="H466" s="12">
        <f t="shared" si="94"/>
        <v>4100000</v>
      </c>
      <c r="I466" s="12">
        <f t="shared" si="94"/>
        <v>0</v>
      </c>
      <c r="J466" s="94">
        <f t="shared" si="92"/>
        <v>100</v>
      </c>
    </row>
    <row r="467" spans="1:10" ht="31.5">
      <c r="A467" s="5" t="s">
        <v>735</v>
      </c>
      <c r="B467" s="6" t="s">
        <v>268</v>
      </c>
      <c r="C467" s="5" t="s">
        <v>724</v>
      </c>
      <c r="D467" s="5" t="s">
        <v>60</v>
      </c>
      <c r="E467" s="5" t="s">
        <v>1112</v>
      </c>
      <c r="F467" s="5" t="s">
        <v>95</v>
      </c>
      <c r="G467" s="12">
        <f t="shared" si="94"/>
        <v>4100000</v>
      </c>
      <c r="H467" s="12">
        <f t="shared" si="94"/>
        <v>4100000</v>
      </c>
      <c r="I467" s="12">
        <f t="shared" si="94"/>
        <v>0</v>
      </c>
      <c r="J467" s="94">
        <f t="shared" si="92"/>
        <v>100</v>
      </c>
    </row>
    <row r="468" spans="1:10" ht="31.5">
      <c r="A468" s="5" t="s">
        <v>736</v>
      </c>
      <c r="B468" s="6" t="s">
        <v>96</v>
      </c>
      <c r="C468" s="5" t="s">
        <v>724</v>
      </c>
      <c r="D468" s="5" t="s">
        <v>60</v>
      </c>
      <c r="E468" s="5" t="s">
        <v>1112</v>
      </c>
      <c r="F468" s="5" t="s">
        <v>97</v>
      </c>
      <c r="G468" s="12">
        <v>4100000</v>
      </c>
      <c r="H468" s="12">
        <v>4100000</v>
      </c>
      <c r="I468" s="12">
        <v>0</v>
      </c>
      <c r="J468" s="94">
        <f t="shared" si="92"/>
        <v>100</v>
      </c>
    </row>
    <row r="469" spans="1:10" ht="31.5">
      <c r="A469" s="5" t="s">
        <v>737</v>
      </c>
      <c r="B469" s="18" t="s">
        <v>937</v>
      </c>
      <c r="C469" s="15" t="s">
        <v>936</v>
      </c>
      <c r="D469" s="5"/>
      <c r="E469" s="5"/>
      <c r="F469" s="5"/>
      <c r="G469" s="16">
        <f aca="true" t="shared" si="95" ref="G469:I473">G470</f>
        <v>1697383</v>
      </c>
      <c r="H469" s="16">
        <f t="shared" si="95"/>
        <v>1697383</v>
      </c>
      <c r="I469" s="16">
        <f t="shared" si="95"/>
        <v>710600</v>
      </c>
      <c r="J469" s="94">
        <f t="shared" si="92"/>
        <v>100</v>
      </c>
    </row>
    <row r="470" spans="1:10" ht="15.75">
      <c r="A470" s="5" t="s">
        <v>738</v>
      </c>
      <c r="B470" s="6" t="s">
        <v>90</v>
      </c>
      <c r="C470" s="5" t="s">
        <v>936</v>
      </c>
      <c r="D470" s="5" t="s">
        <v>146</v>
      </c>
      <c r="E470" s="5"/>
      <c r="F470" s="5"/>
      <c r="G470" s="12">
        <f t="shared" si="95"/>
        <v>1697383</v>
      </c>
      <c r="H470" s="12">
        <f t="shared" si="95"/>
        <v>1697383</v>
      </c>
      <c r="I470" s="12">
        <f t="shared" si="95"/>
        <v>710600</v>
      </c>
      <c r="J470" s="94">
        <f t="shared" si="92"/>
        <v>100</v>
      </c>
    </row>
    <row r="471" spans="1:10" ht="47.25">
      <c r="A471" s="5" t="s">
        <v>739</v>
      </c>
      <c r="B471" s="6" t="s">
        <v>484</v>
      </c>
      <c r="C471" s="5" t="s">
        <v>936</v>
      </c>
      <c r="D471" s="5" t="s">
        <v>154</v>
      </c>
      <c r="E471" s="5"/>
      <c r="F471" s="5"/>
      <c r="G471" s="12">
        <f t="shared" si="95"/>
        <v>1697383</v>
      </c>
      <c r="H471" s="12">
        <f t="shared" si="95"/>
        <v>1697383</v>
      </c>
      <c r="I471" s="12">
        <f t="shared" si="95"/>
        <v>710600</v>
      </c>
      <c r="J471" s="94">
        <f t="shared" si="92"/>
        <v>100</v>
      </c>
    </row>
    <row r="472" spans="1:10" ht="15.75">
      <c r="A472" s="5" t="s">
        <v>740</v>
      </c>
      <c r="B472" s="6" t="s">
        <v>805</v>
      </c>
      <c r="C472" s="5" t="s">
        <v>936</v>
      </c>
      <c r="D472" s="5" t="s">
        <v>154</v>
      </c>
      <c r="E472" s="5" t="s">
        <v>682</v>
      </c>
      <c r="F472" s="5"/>
      <c r="G472" s="12">
        <f t="shared" si="95"/>
        <v>1697383</v>
      </c>
      <c r="H472" s="12">
        <f t="shared" si="95"/>
        <v>1697383</v>
      </c>
      <c r="I472" s="12">
        <f t="shared" si="95"/>
        <v>710600</v>
      </c>
      <c r="J472" s="94">
        <f t="shared" si="92"/>
        <v>100</v>
      </c>
    </row>
    <row r="473" spans="1:10" ht="30" customHeight="1">
      <c r="A473" s="5" t="s">
        <v>741</v>
      </c>
      <c r="B473" s="6" t="s">
        <v>804</v>
      </c>
      <c r="C473" s="5" t="s">
        <v>936</v>
      </c>
      <c r="D473" s="5" t="s">
        <v>154</v>
      </c>
      <c r="E473" s="5" t="s">
        <v>678</v>
      </c>
      <c r="F473" s="5"/>
      <c r="G473" s="12">
        <f t="shared" si="95"/>
        <v>1697383</v>
      </c>
      <c r="H473" s="12">
        <f t="shared" si="95"/>
        <v>1697383</v>
      </c>
      <c r="I473" s="12">
        <f t="shared" si="95"/>
        <v>710600</v>
      </c>
      <c r="J473" s="94">
        <f t="shared" si="92"/>
        <v>100</v>
      </c>
    </row>
    <row r="474" spans="1:10" ht="47.25">
      <c r="A474" s="5" t="s">
        <v>742</v>
      </c>
      <c r="B474" s="6" t="s">
        <v>679</v>
      </c>
      <c r="C474" s="5" t="s">
        <v>936</v>
      </c>
      <c r="D474" s="5" t="s">
        <v>154</v>
      </c>
      <c r="E474" s="5" t="s">
        <v>680</v>
      </c>
      <c r="F474" s="5"/>
      <c r="G474" s="12">
        <f>G475+G477</f>
        <v>1697383</v>
      </c>
      <c r="H474" s="12">
        <f>H475+H477</f>
        <v>1697383</v>
      </c>
      <c r="I474" s="12">
        <f>I475+I477</f>
        <v>710600</v>
      </c>
      <c r="J474" s="94">
        <f t="shared" si="92"/>
        <v>100</v>
      </c>
    </row>
    <row r="475" spans="1:10" ht="70.5" customHeight="1">
      <c r="A475" s="5" t="s">
        <v>743</v>
      </c>
      <c r="B475" s="6" t="s">
        <v>91</v>
      </c>
      <c r="C475" s="5" t="s">
        <v>936</v>
      </c>
      <c r="D475" s="5" t="s">
        <v>154</v>
      </c>
      <c r="E475" s="5" t="s">
        <v>680</v>
      </c>
      <c r="F475" s="5" t="s">
        <v>92</v>
      </c>
      <c r="G475" s="12">
        <f>G476</f>
        <v>1169522.29</v>
      </c>
      <c r="H475" s="12">
        <f>H476</f>
        <v>1169522.29</v>
      </c>
      <c r="I475" s="12">
        <f>I476</f>
        <v>710600</v>
      </c>
      <c r="J475" s="94">
        <f t="shared" si="92"/>
        <v>100</v>
      </c>
    </row>
    <row r="476" spans="1:10" ht="31.5">
      <c r="A476" s="5" t="s">
        <v>744</v>
      </c>
      <c r="B476" s="6" t="s">
        <v>93</v>
      </c>
      <c r="C476" s="5" t="s">
        <v>936</v>
      </c>
      <c r="D476" s="5" t="s">
        <v>154</v>
      </c>
      <c r="E476" s="5" t="s">
        <v>680</v>
      </c>
      <c r="F476" s="5" t="s">
        <v>94</v>
      </c>
      <c r="G476" s="12">
        <v>1169522.29</v>
      </c>
      <c r="H476" s="12">
        <v>1169522.29</v>
      </c>
      <c r="I476" s="12">
        <v>710600</v>
      </c>
      <c r="J476" s="94">
        <f t="shared" si="92"/>
        <v>100</v>
      </c>
    </row>
    <row r="477" spans="1:10" ht="31.5">
      <c r="A477" s="5" t="s">
        <v>745</v>
      </c>
      <c r="B477" s="6" t="s">
        <v>268</v>
      </c>
      <c r="C477" s="5" t="s">
        <v>936</v>
      </c>
      <c r="D477" s="5" t="s">
        <v>154</v>
      </c>
      <c r="E477" s="5" t="s">
        <v>680</v>
      </c>
      <c r="F477" s="5" t="s">
        <v>95</v>
      </c>
      <c r="G477" s="12">
        <f>G478</f>
        <v>527860.71</v>
      </c>
      <c r="H477" s="12">
        <f>H478</f>
        <v>527860.71</v>
      </c>
      <c r="I477" s="12">
        <f>I478</f>
        <v>0</v>
      </c>
      <c r="J477" s="94">
        <f t="shared" si="92"/>
        <v>100</v>
      </c>
    </row>
    <row r="478" spans="1:10" ht="31.5">
      <c r="A478" s="5" t="s">
        <v>746</v>
      </c>
      <c r="B478" s="6" t="s">
        <v>96</v>
      </c>
      <c r="C478" s="5" t="s">
        <v>936</v>
      </c>
      <c r="D478" s="5" t="s">
        <v>154</v>
      </c>
      <c r="E478" s="5" t="s">
        <v>680</v>
      </c>
      <c r="F478" s="5" t="s">
        <v>97</v>
      </c>
      <c r="G478" s="12">
        <v>527860.71</v>
      </c>
      <c r="H478" s="12">
        <v>527860.71</v>
      </c>
      <c r="I478" s="12">
        <v>0</v>
      </c>
      <c r="J478" s="94">
        <f t="shared" si="92"/>
        <v>100</v>
      </c>
    </row>
    <row r="479" spans="1:10" ht="15.75">
      <c r="A479" s="5" t="s">
        <v>747</v>
      </c>
      <c r="B479" s="18" t="s">
        <v>43</v>
      </c>
      <c r="C479" s="15" t="s">
        <v>59</v>
      </c>
      <c r="D479" s="5" t="s">
        <v>89</v>
      </c>
      <c r="E479" s="5" t="s">
        <v>89</v>
      </c>
      <c r="F479" s="5" t="s">
        <v>89</v>
      </c>
      <c r="G479" s="16">
        <f aca="true" t="shared" si="96" ref="G479:I480">G480</f>
        <v>3472071.8</v>
      </c>
      <c r="H479" s="16">
        <f t="shared" si="96"/>
        <v>3472071.8</v>
      </c>
      <c r="I479" s="16">
        <f t="shared" si="96"/>
        <v>2561400</v>
      </c>
      <c r="J479" s="94">
        <f t="shared" si="92"/>
        <v>100</v>
      </c>
    </row>
    <row r="480" spans="1:10" ht="15.75">
      <c r="A480" s="5" t="s">
        <v>748</v>
      </c>
      <c r="B480" s="6" t="s">
        <v>90</v>
      </c>
      <c r="C480" s="5" t="s">
        <v>59</v>
      </c>
      <c r="D480" s="5" t="s">
        <v>146</v>
      </c>
      <c r="E480" s="5" t="s">
        <v>89</v>
      </c>
      <c r="F480" s="5" t="s">
        <v>89</v>
      </c>
      <c r="G480" s="12">
        <f t="shared" si="96"/>
        <v>3472071.8</v>
      </c>
      <c r="H480" s="12">
        <f t="shared" si="96"/>
        <v>3472071.8</v>
      </c>
      <c r="I480" s="12">
        <f t="shared" si="96"/>
        <v>2561400</v>
      </c>
      <c r="J480" s="94">
        <f t="shared" si="92"/>
        <v>100</v>
      </c>
    </row>
    <row r="481" spans="1:10" ht="50.25" customHeight="1">
      <c r="A481" s="5" t="s">
        <v>749</v>
      </c>
      <c r="B481" s="6" t="s">
        <v>82</v>
      </c>
      <c r="C481" s="5" t="s">
        <v>59</v>
      </c>
      <c r="D481" s="5" t="s">
        <v>150</v>
      </c>
      <c r="E481" s="5" t="s">
        <v>89</v>
      </c>
      <c r="F481" s="5" t="s">
        <v>89</v>
      </c>
      <c r="G481" s="12">
        <f aca="true" t="shared" si="97" ref="G481:I482">G482</f>
        <v>3472071.8</v>
      </c>
      <c r="H481" s="12">
        <f t="shared" si="97"/>
        <v>3472071.8</v>
      </c>
      <c r="I481" s="12">
        <f t="shared" si="97"/>
        <v>2561400</v>
      </c>
      <c r="J481" s="94">
        <f t="shared" si="92"/>
        <v>100</v>
      </c>
    </row>
    <row r="482" spans="1:10" ht="15.75">
      <c r="A482" s="5" t="s">
        <v>750</v>
      </c>
      <c r="B482" s="6" t="s">
        <v>805</v>
      </c>
      <c r="C482" s="5" t="s">
        <v>59</v>
      </c>
      <c r="D482" s="5" t="s">
        <v>150</v>
      </c>
      <c r="E482" s="5" t="s">
        <v>682</v>
      </c>
      <c r="F482" s="5"/>
      <c r="G482" s="12">
        <f t="shared" si="97"/>
        <v>3472071.8</v>
      </c>
      <c r="H482" s="12">
        <f t="shared" si="97"/>
        <v>3472071.8</v>
      </c>
      <c r="I482" s="12">
        <f t="shared" si="97"/>
        <v>2561400</v>
      </c>
      <c r="J482" s="94">
        <f t="shared" si="92"/>
        <v>100</v>
      </c>
    </row>
    <row r="483" spans="1:10" ht="15.75">
      <c r="A483" s="5" t="s">
        <v>751</v>
      </c>
      <c r="B483" s="6" t="s">
        <v>802</v>
      </c>
      <c r="C483" s="5" t="s">
        <v>59</v>
      </c>
      <c r="D483" s="5" t="s">
        <v>150</v>
      </c>
      <c r="E483" s="5">
        <v>2100000000</v>
      </c>
      <c r="F483" s="5" t="s">
        <v>89</v>
      </c>
      <c r="G483" s="12">
        <f>G484+G491+G494</f>
        <v>3472071.8</v>
      </c>
      <c r="H483" s="12">
        <f>H484+H491+H494</f>
        <v>3472071.8</v>
      </c>
      <c r="I483" s="12">
        <f>I484+I491+I494</f>
        <v>2561400</v>
      </c>
      <c r="J483" s="94">
        <f t="shared" si="92"/>
        <v>100</v>
      </c>
    </row>
    <row r="484" spans="1:10" ht="63">
      <c r="A484" s="5" t="s">
        <v>752</v>
      </c>
      <c r="B484" s="6" t="s">
        <v>549</v>
      </c>
      <c r="C484" s="5" t="s">
        <v>59</v>
      </c>
      <c r="D484" s="5" t="s">
        <v>150</v>
      </c>
      <c r="E484" s="5">
        <v>2100004600</v>
      </c>
      <c r="F484" s="5" t="s">
        <v>89</v>
      </c>
      <c r="G484" s="12">
        <f>G485+G487+G489</f>
        <v>748160.98</v>
      </c>
      <c r="H484" s="12">
        <f>H485+H487+H489</f>
        <v>748160.98</v>
      </c>
      <c r="I484" s="12">
        <f>I485+I487</f>
        <v>264151</v>
      </c>
      <c r="J484" s="94">
        <f t="shared" si="92"/>
        <v>100</v>
      </c>
    </row>
    <row r="485" spans="1:10" ht="69.75" customHeight="1">
      <c r="A485" s="5" t="s">
        <v>753</v>
      </c>
      <c r="B485" s="6" t="s">
        <v>91</v>
      </c>
      <c r="C485" s="5" t="s">
        <v>59</v>
      </c>
      <c r="D485" s="5" t="s">
        <v>150</v>
      </c>
      <c r="E485" s="5">
        <v>2100004600</v>
      </c>
      <c r="F485" s="5" t="s">
        <v>92</v>
      </c>
      <c r="G485" s="12">
        <f>G486</f>
        <v>203052</v>
      </c>
      <c r="H485" s="12">
        <f>H486</f>
        <v>203052</v>
      </c>
      <c r="I485" s="12">
        <f>I486</f>
        <v>170170</v>
      </c>
      <c r="J485" s="94">
        <f t="shared" si="92"/>
        <v>100</v>
      </c>
    </row>
    <row r="486" spans="1:10" ht="31.5">
      <c r="A486" s="5" t="s">
        <v>754</v>
      </c>
      <c r="B486" s="6" t="s">
        <v>93</v>
      </c>
      <c r="C486" s="5" t="s">
        <v>59</v>
      </c>
      <c r="D486" s="5" t="s">
        <v>150</v>
      </c>
      <c r="E486" s="5">
        <v>2100004600</v>
      </c>
      <c r="F486" s="5" t="s">
        <v>94</v>
      </c>
      <c r="G486" s="12">
        <v>203052</v>
      </c>
      <c r="H486" s="12">
        <v>203052</v>
      </c>
      <c r="I486" s="12">
        <v>170170</v>
      </c>
      <c r="J486" s="94">
        <f t="shared" si="92"/>
        <v>100</v>
      </c>
    </row>
    <row r="487" spans="1:10" ht="31.5">
      <c r="A487" s="5" t="s">
        <v>755</v>
      </c>
      <c r="B487" s="6" t="s">
        <v>268</v>
      </c>
      <c r="C487" s="5" t="s">
        <v>59</v>
      </c>
      <c r="D487" s="5" t="s">
        <v>150</v>
      </c>
      <c r="E487" s="5">
        <v>2100004600</v>
      </c>
      <c r="F487" s="5" t="s">
        <v>95</v>
      </c>
      <c r="G487" s="12">
        <f>G488</f>
        <v>464112.18</v>
      </c>
      <c r="H487" s="12">
        <f>H488</f>
        <v>464112.18</v>
      </c>
      <c r="I487" s="12">
        <f>I488</f>
        <v>93981</v>
      </c>
      <c r="J487" s="94">
        <f t="shared" si="92"/>
        <v>100</v>
      </c>
    </row>
    <row r="488" spans="1:10" ht="31.5">
      <c r="A488" s="5" t="s">
        <v>756</v>
      </c>
      <c r="B488" s="6" t="s">
        <v>96</v>
      </c>
      <c r="C488" s="5" t="s">
        <v>59</v>
      </c>
      <c r="D488" s="5" t="s">
        <v>150</v>
      </c>
      <c r="E488" s="5">
        <v>2100004600</v>
      </c>
      <c r="F488" s="5" t="s">
        <v>97</v>
      </c>
      <c r="G488" s="12">
        <v>464112.18</v>
      </c>
      <c r="H488" s="12">
        <v>464112.18</v>
      </c>
      <c r="I488" s="12">
        <v>93981</v>
      </c>
      <c r="J488" s="94">
        <f t="shared" si="92"/>
        <v>100</v>
      </c>
    </row>
    <row r="489" spans="1:10" ht="15.75">
      <c r="A489" s="5" t="s">
        <v>757</v>
      </c>
      <c r="B489" s="6" t="s">
        <v>100</v>
      </c>
      <c r="C489" s="5" t="s">
        <v>59</v>
      </c>
      <c r="D489" s="5" t="s">
        <v>150</v>
      </c>
      <c r="E489" s="5">
        <v>2100004600</v>
      </c>
      <c r="F489" s="5" t="s">
        <v>101</v>
      </c>
      <c r="G489" s="12">
        <f>G490</f>
        <v>80996.8</v>
      </c>
      <c r="H489" s="12">
        <f>H490</f>
        <v>80996.8</v>
      </c>
      <c r="I489" s="12">
        <f>I490</f>
        <v>0</v>
      </c>
      <c r="J489" s="94">
        <f t="shared" si="92"/>
        <v>100</v>
      </c>
    </row>
    <row r="490" spans="1:10" ht="15.75">
      <c r="A490" s="5" t="s">
        <v>758</v>
      </c>
      <c r="B490" s="6" t="s">
        <v>948</v>
      </c>
      <c r="C490" s="5" t="s">
        <v>59</v>
      </c>
      <c r="D490" s="5" t="s">
        <v>150</v>
      </c>
      <c r="E490" s="5">
        <v>2100004600</v>
      </c>
      <c r="F490" s="5" t="s">
        <v>947</v>
      </c>
      <c r="G490" s="12">
        <v>80996.8</v>
      </c>
      <c r="H490" s="12">
        <v>80996.8</v>
      </c>
      <c r="I490" s="12">
        <v>0</v>
      </c>
      <c r="J490" s="94">
        <f t="shared" si="92"/>
        <v>100</v>
      </c>
    </row>
    <row r="491" spans="1:10" ht="47.25">
      <c r="A491" s="5" t="s">
        <v>759</v>
      </c>
      <c r="B491" s="6" t="s">
        <v>550</v>
      </c>
      <c r="C491" s="5" t="s">
        <v>59</v>
      </c>
      <c r="D491" s="5" t="s">
        <v>150</v>
      </c>
      <c r="E491" s="5">
        <v>2100011000</v>
      </c>
      <c r="F491" s="5" t="s">
        <v>89</v>
      </c>
      <c r="G491" s="12">
        <f aca="true" t="shared" si="98" ref="G491:I492">G492</f>
        <v>1814918.87</v>
      </c>
      <c r="H491" s="12">
        <f t="shared" si="98"/>
        <v>1814918.87</v>
      </c>
      <c r="I491" s="12">
        <f t="shared" si="98"/>
        <v>1581149</v>
      </c>
      <c r="J491" s="94">
        <f t="shared" si="92"/>
        <v>100</v>
      </c>
    </row>
    <row r="492" spans="1:10" ht="78.75">
      <c r="A492" s="5" t="s">
        <v>760</v>
      </c>
      <c r="B492" s="6" t="s">
        <v>91</v>
      </c>
      <c r="C492" s="5" t="s">
        <v>59</v>
      </c>
      <c r="D492" s="5" t="s">
        <v>150</v>
      </c>
      <c r="E492" s="5">
        <v>2100011000</v>
      </c>
      <c r="F492" s="5" t="s">
        <v>92</v>
      </c>
      <c r="G492" s="12">
        <f t="shared" si="98"/>
        <v>1814918.87</v>
      </c>
      <c r="H492" s="12">
        <f t="shared" si="98"/>
        <v>1814918.87</v>
      </c>
      <c r="I492" s="12">
        <f t="shared" si="98"/>
        <v>1581149</v>
      </c>
      <c r="J492" s="94">
        <f t="shared" si="92"/>
        <v>100</v>
      </c>
    </row>
    <row r="493" spans="1:10" ht="31.5">
      <c r="A493" s="5" t="s">
        <v>761</v>
      </c>
      <c r="B493" s="6" t="s">
        <v>93</v>
      </c>
      <c r="C493" s="5" t="s">
        <v>59</v>
      </c>
      <c r="D493" s="5" t="s">
        <v>150</v>
      </c>
      <c r="E493" s="5">
        <v>2100011000</v>
      </c>
      <c r="F493" s="5" t="s">
        <v>94</v>
      </c>
      <c r="G493" s="12">
        <v>1814918.87</v>
      </c>
      <c r="H493" s="12">
        <v>1814918.87</v>
      </c>
      <c r="I493" s="12">
        <v>1581149</v>
      </c>
      <c r="J493" s="94">
        <f t="shared" si="92"/>
        <v>100</v>
      </c>
    </row>
    <row r="494" spans="1:10" ht="47.25">
      <c r="A494" s="5" t="s">
        <v>762</v>
      </c>
      <c r="B494" s="6" t="s">
        <v>551</v>
      </c>
      <c r="C494" s="5" t="s">
        <v>59</v>
      </c>
      <c r="D494" s="5" t="s">
        <v>150</v>
      </c>
      <c r="E494" s="5" t="s">
        <v>636</v>
      </c>
      <c r="F494" s="5" t="s">
        <v>89</v>
      </c>
      <c r="G494" s="12">
        <f aca="true" t="shared" si="99" ref="G494:I495">G495</f>
        <v>908991.95</v>
      </c>
      <c r="H494" s="12">
        <f t="shared" si="99"/>
        <v>908991.95</v>
      </c>
      <c r="I494" s="12">
        <f t="shared" si="99"/>
        <v>716100</v>
      </c>
      <c r="J494" s="94">
        <f t="shared" si="92"/>
        <v>100</v>
      </c>
    </row>
    <row r="495" spans="1:10" ht="78.75">
      <c r="A495" s="5" t="s">
        <v>763</v>
      </c>
      <c r="B495" s="6" t="s">
        <v>91</v>
      </c>
      <c r="C495" s="5" t="s">
        <v>59</v>
      </c>
      <c r="D495" s="5" t="s">
        <v>150</v>
      </c>
      <c r="E495" s="5" t="s">
        <v>636</v>
      </c>
      <c r="F495" s="5" t="s">
        <v>92</v>
      </c>
      <c r="G495" s="12">
        <f t="shared" si="99"/>
        <v>908991.95</v>
      </c>
      <c r="H495" s="12">
        <f t="shared" si="99"/>
        <v>908991.95</v>
      </c>
      <c r="I495" s="12">
        <f t="shared" si="99"/>
        <v>716100</v>
      </c>
      <c r="J495" s="94">
        <f t="shared" si="92"/>
        <v>100</v>
      </c>
    </row>
    <row r="496" spans="1:10" ht="31.5">
      <c r="A496" s="5" t="s">
        <v>764</v>
      </c>
      <c r="B496" s="6" t="s">
        <v>93</v>
      </c>
      <c r="C496" s="5" t="s">
        <v>59</v>
      </c>
      <c r="D496" s="5" t="s">
        <v>150</v>
      </c>
      <c r="E496" s="5" t="s">
        <v>636</v>
      </c>
      <c r="F496" s="5" t="s">
        <v>94</v>
      </c>
      <c r="G496" s="12">
        <v>908991.95</v>
      </c>
      <c r="H496" s="12">
        <v>908991.95</v>
      </c>
      <c r="I496" s="12">
        <v>716100</v>
      </c>
      <c r="J496" s="94">
        <f t="shared" si="92"/>
        <v>100</v>
      </c>
    </row>
    <row r="497" spans="1:10" ht="31.5">
      <c r="A497" s="5" t="s">
        <v>765</v>
      </c>
      <c r="B497" s="18" t="s">
        <v>483</v>
      </c>
      <c r="C497" s="15" t="s">
        <v>482</v>
      </c>
      <c r="D497" s="5"/>
      <c r="E497" s="5"/>
      <c r="F497" s="5"/>
      <c r="G497" s="16">
        <f>G498+G558+G513+G527+G520+G534+G551+G546</f>
        <v>131844488.4</v>
      </c>
      <c r="H497" s="16">
        <f>H498+H558+H513+H527+H520+H534+H551+H546</f>
        <v>131459715</v>
      </c>
      <c r="I497" s="16" t="e">
        <f>I498+I558+I513+I527+I520+I534+I551</f>
        <v>#REF!</v>
      </c>
      <c r="J497" s="94">
        <f t="shared" si="92"/>
        <v>99.70816117937926</v>
      </c>
    </row>
    <row r="498" spans="1:10" ht="15.75">
      <c r="A498" s="5" t="s">
        <v>766</v>
      </c>
      <c r="B498" s="6" t="s">
        <v>90</v>
      </c>
      <c r="C498" s="5" t="s">
        <v>482</v>
      </c>
      <c r="D498" s="5" t="s">
        <v>146</v>
      </c>
      <c r="E498" s="5"/>
      <c r="F498" s="5"/>
      <c r="G498" s="12">
        <f>G499+G507</f>
        <v>13447340.86</v>
      </c>
      <c r="H498" s="12">
        <f>H499+H507</f>
        <v>13436189.86</v>
      </c>
      <c r="I498" s="12">
        <f>I499+I507</f>
        <v>9947300</v>
      </c>
      <c r="J498" s="94">
        <f t="shared" si="92"/>
        <v>99.91707654237301</v>
      </c>
    </row>
    <row r="499" spans="1:10" ht="47.25">
      <c r="A499" s="5" t="s">
        <v>767</v>
      </c>
      <c r="B499" s="6" t="s">
        <v>484</v>
      </c>
      <c r="C499" s="5" t="s">
        <v>482</v>
      </c>
      <c r="D499" s="5" t="s">
        <v>154</v>
      </c>
      <c r="E499" s="5"/>
      <c r="F499" s="5"/>
      <c r="G499" s="12">
        <f aca="true" t="shared" si="100" ref="G499:I501">G500</f>
        <v>13361540.86</v>
      </c>
      <c r="H499" s="12">
        <f t="shared" si="100"/>
        <v>13361540.86</v>
      </c>
      <c r="I499" s="12">
        <f t="shared" si="100"/>
        <v>9864200</v>
      </c>
      <c r="J499" s="94">
        <f t="shared" si="92"/>
        <v>100</v>
      </c>
    </row>
    <row r="500" spans="1:10" ht="31.5">
      <c r="A500" s="5" t="s">
        <v>884</v>
      </c>
      <c r="B500" s="6" t="s">
        <v>843</v>
      </c>
      <c r="C500" s="5" t="s">
        <v>482</v>
      </c>
      <c r="D500" s="5" t="s">
        <v>154</v>
      </c>
      <c r="E500" s="5" t="s">
        <v>637</v>
      </c>
      <c r="F500" s="5"/>
      <c r="G500" s="12">
        <f t="shared" si="100"/>
        <v>13361540.86</v>
      </c>
      <c r="H500" s="12">
        <f t="shared" si="100"/>
        <v>13361540.86</v>
      </c>
      <c r="I500" s="12">
        <f t="shared" si="100"/>
        <v>9864200</v>
      </c>
      <c r="J500" s="94">
        <f t="shared" si="92"/>
        <v>100</v>
      </c>
    </row>
    <row r="501" spans="1:10" ht="45" customHeight="1">
      <c r="A501" s="5" t="s">
        <v>885</v>
      </c>
      <c r="B501" s="6" t="s">
        <v>567</v>
      </c>
      <c r="C501" s="5" t="s">
        <v>482</v>
      </c>
      <c r="D501" s="5" t="s">
        <v>154</v>
      </c>
      <c r="E501" s="5" t="s">
        <v>564</v>
      </c>
      <c r="F501" s="5"/>
      <c r="G501" s="12">
        <f>G502</f>
        <v>13361540.86</v>
      </c>
      <c r="H501" s="12">
        <f t="shared" si="100"/>
        <v>13361540.86</v>
      </c>
      <c r="I501" s="12">
        <f t="shared" si="100"/>
        <v>9864200</v>
      </c>
      <c r="J501" s="94">
        <f t="shared" si="92"/>
        <v>100</v>
      </c>
    </row>
    <row r="502" spans="1:10" ht="81.75" customHeight="1">
      <c r="A502" s="5" t="s">
        <v>886</v>
      </c>
      <c r="B502" s="6" t="s">
        <v>794</v>
      </c>
      <c r="C502" s="5" t="s">
        <v>482</v>
      </c>
      <c r="D502" s="5" t="s">
        <v>154</v>
      </c>
      <c r="E502" s="5" t="s">
        <v>565</v>
      </c>
      <c r="F502" s="5" t="s">
        <v>89</v>
      </c>
      <c r="G502" s="12">
        <f>G503+G505</f>
        <v>13361540.86</v>
      </c>
      <c r="H502" s="12">
        <f>H503+H505</f>
        <v>13361540.86</v>
      </c>
      <c r="I502" s="12">
        <f>I503+I505</f>
        <v>9864200</v>
      </c>
      <c r="J502" s="94">
        <f t="shared" si="92"/>
        <v>100</v>
      </c>
    </row>
    <row r="503" spans="1:10" ht="78.75">
      <c r="A503" s="5" t="s">
        <v>887</v>
      </c>
      <c r="B503" s="6" t="s">
        <v>91</v>
      </c>
      <c r="C503" s="5" t="s">
        <v>482</v>
      </c>
      <c r="D503" s="5" t="s">
        <v>154</v>
      </c>
      <c r="E503" s="5" t="s">
        <v>565</v>
      </c>
      <c r="F503" s="5" t="s">
        <v>92</v>
      </c>
      <c r="G503" s="12">
        <f>G504</f>
        <v>11707180.25</v>
      </c>
      <c r="H503" s="12">
        <f>H504</f>
        <v>11707180.25</v>
      </c>
      <c r="I503" s="12">
        <f>I504</f>
        <v>9864200</v>
      </c>
      <c r="J503" s="94">
        <f t="shared" si="92"/>
        <v>100</v>
      </c>
    </row>
    <row r="504" spans="1:10" ht="31.5">
      <c r="A504" s="5" t="s">
        <v>888</v>
      </c>
      <c r="B504" s="6" t="s">
        <v>93</v>
      </c>
      <c r="C504" s="5" t="s">
        <v>482</v>
      </c>
      <c r="D504" s="5" t="s">
        <v>154</v>
      </c>
      <c r="E504" s="5" t="s">
        <v>565</v>
      </c>
      <c r="F504" s="5" t="s">
        <v>94</v>
      </c>
      <c r="G504" s="12">
        <v>11707180.25</v>
      </c>
      <c r="H504" s="12">
        <v>11707180.25</v>
      </c>
      <c r="I504" s="12">
        <v>9864200</v>
      </c>
      <c r="J504" s="94">
        <f t="shared" si="92"/>
        <v>100</v>
      </c>
    </row>
    <row r="505" spans="1:10" ht="31.5">
      <c r="A505" s="5" t="s">
        <v>889</v>
      </c>
      <c r="B505" s="6" t="s">
        <v>268</v>
      </c>
      <c r="C505" s="5" t="s">
        <v>482</v>
      </c>
      <c r="D505" s="5" t="s">
        <v>154</v>
      </c>
      <c r="E505" s="5" t="s">
        <v>565</v>
      </c>
      <c r="F505" s="5" t="s">
        <v>95</v>
      </c>
      <c r="G505" s="12">
        <f>G506</f>
        <v>1654360.61</v>
      </c>
      <c r="H505" s="12">
        <f>H506</f>
        <v>1654360.61</v>
      </c>
      <c r="I505" s="12">
        <f>I506</f>
        <v>0</v>
      </c>
      <c r="J505" s="94">
        <f t="shared" si="92"/>
        <v>100</v>
      </c>
    </row>
    <row r="506" spans="1:10" ht="31.5">
      <c r="A506" s="5" t="s">
        <v>890</v>
      </c>
      <c r="B506" s="6" t="s">
        <v>96</v>
      </c>
      <c r="C506" s="5" t="s">
        <v>482</v>
      </c>
      <c r="D506" s="5" t="s">
        <v>154</v>
      </c>
      <c r="E506" s="5" t="s">
        <v>565</v>
      </c>
      <c r="F506" s="5" t="s">
        <v>97</v>
      </c>
      <c r="G506" s="12">
        <v>1654360.61</v>
      </c>
      <c r="H506" s="12">
        <v>1654360.61</v>
      </c>
      <c r="I506" s="12">
        <v>0</v>
      </c>
      <c r="J506" s="94">
        <f t="shared" si="92"/>
        <v>100</v>
      </c>
    </row>
    <row r="507" spans="1:10" ht="15.75">
      <c r="A507" s="5" t="s">
        <v>891</v>
      </c>
      <c r="B507" s="6" t="s">
        <v>34</v>
      </c>
      <c r="C507" s="5" t="s">
        <v>482</v>
      </c>
      <c r="D507" s="5" t="s">
        <v>48</v>
      </c>
      <c r="E507" s="5"/>
      <c r="F507" s="5"/>
      <c r="G507" s="12">
        <f aca="true" t="shared" si="101" ref="G507:I509">G508</f>
        <v>85800</v>
      </c>
      <c r="H507" s="12">
        <f t="shared" si="101"/>
        <v>74649</v>
      </c>
      <c r="I507" s="12">
        <f t="shared" si="101"/>
        <v>83100</v>
      </c>
      <c r="J507" s="94">
        <f t="shared" si="92"/>
        <v>87.0034965034965</v>
      </c>
    </row>
    <row r="508" spans="1:10" ht="15.75">
      <c r="A508" s="5" t="s">
        <v>892</v>
      </c>
      <c r="B508" s="6" t="s">
        <v>805</v>
      </c>
      <c r="C508" s="5" t="s">
        <v>482</v>
      </c>
      <c r="D508" s="5" t="s">
        <v>48</v>
      </c>
      <c r="E508" s="5" t="s">
        <v>682</v>
      </c>
      <c r="F508" s="5"/>
      <c r="G508" s="12">
        <f t="shared" si="101"/>
        <v>85800</v>
      </c>
      <c r="H508" s="12">
        <f t="shared" si="101"/>
        <v>74649</v>
      </c>
      <c r="I508" s="12">
        <f t="shared" si="101"/>
        <v>83100</v>
      </c>
      <c r="J508" s="94">
        <f t="shared" si="92"/>
        <v>87.0034965034965</v>
      </c>
    </row>
    <row r="509" spans="1:10" ht="15.75">
      <c r="A509" s="5" t="s">
        <v>768</v>
      </c>
      <c r="B509" s="6" t="s">
        <v>803</v>
      </c>
      <c r="C509" s="5" t="s">
        <v>482</v>
      </c>
      <c r="D509" s="5" t="s">
        <v>48</v>
      </c>
      <c r="E509" s="5" t="s">
        <v>584</v>
      </c>
      <c r="F509" s="5"/>
      <c r="G509" s="12">
        <f>G510</f>
        <v>85800</v>
      </c>
      <c r="H509" s="12">
        <f t="shared" si="101"/>
        <v>74649</v>
      </c>
      <c r="I509" s="12">
        <f t="shared" si="101"/>
        <v>83100</v>
      </c>
      <c r="J509" s="94">
        <f t="shared" si="92"/>
        <v>87.0034965034965</v>
      </c>
    </row>
    <row r="510" spans="1:10" ht="63">
      <c r="A510" s="5" t="s">
        <v>554</v>
      </c>
      <c r="B510" s="23" t="s">
        <v>701</v>
      </c>
      <c r="C510" s="5" t="s">
        <v>482</v>
      </c>
      <c r="D510" s="5" t="s">
        <v>48</v>
      </c>
      <c r="E510" s="5" t="s">
        <v>800</v>
      </c>
      <c r="F510" s="5"/>
      <c r="G510" s="12">
        <f aca="true" t="shared" si="102" ref="G510:I511">G511</f>
        <v>85800</v>
      </c>
      <c r="H510" s="12">
        <f t="shared" si="102"/>
        <v>74649</v>
      </c>
      <c r="I510" s="12">
        <f t="shared" si="102"/>
        <v>83100</v>
      </c>
      <c r="J510" s="94">
        <f t="shared" si="92"/>
        <v>87.0034965034965</v>
      </c>
    </row>
    <row r="511" spans="1:10" ht="15.75">
      <c r="A511" s="5" t="s">
        <v>769</v>
      </c>
      <c r="B511" s="6" t="s">
        <v>552</v>
      </c>
      <c r="C511" s="5" t="s">
        <v>482</v>
      </c>
      <c r="D511" s="5" t="s">
        <v>48</v>
      </c>
      <c r="E511" s="5" t="s">
        <v>800</v>
      </c>
      <c r="F511" s="5" t="s">
        <v>554</v>
      </c>
      <c r="G511" s="12">
        <f t="shared" si="102"/>
        <v>85800</v>
      </c>
      <c r="H511" s="12">
        <f t="shared" si="102"/>
        <v>74649</v>
      </c>
      <c r="I511" s="12">
        <f t="shared" si="102"/>
        <v>83100</v>
      </c>
      <c r="J511" s="94">
        <f t="shared" si="92"/>
        <v>87.0034965034965</v>
      </c>
    </row>
    <row r="512" spans="1:10" ht="15.75">
      <c r="A512" s="5" t="s">
        <v>770</v>
      </c>
      <c r="B512" s="6" t="s">
        <v>663</v>
      </c>
      <c r="C512" s="5" t="s">
        <v>482</v>
      </c>
      <c r="D512" s="5" t="s">
        <v>48</v>
      </c>
      <c r="E512" s="5" t="s">
        <v>800</v>
      </c>
      <c r="F512" s="5" t="s">
        <v>664</v>
      </c>
      <c r="G512" s="12">
        <v>85800</v>
      </c>
      <c r="H512" s="12">
        <v>74649</v>
      </c>
      <c r="I512" s="12">
        <v>83100</v>
      </c>
      <c r="J512" s="94">
        <f t="shared" si="92"/>
        <v>87.0034965034965</v>
      </c>
    </row>
    <row r="513" spans="1:10" ht="15.75">
      <c r="A513" s="5" t="s">
        <v>771</v>
      </c>
      <c r="B513" s="6" t="s">
        <v>177</v>
      </c>
      <c r="C513" s="5" t="s">
        <v>482</v>
      </c>
      <c r="D513" s="5" t="s">
        <v>55</v>
      </c>
      <c r="E513" s="5"/>
      <c r="F513" s="5"/>
      <c r="G513" s="12">
        <f>G514</f>
        <v>1388970.7</v>
      </c>
      <c r="H513" s="12">
        <f>H514</f>
        <v>1388970.7</v>
      </c>
      <c r="I513" s="12">
        <f>I514</f>
        <v>1434300</v>
      </c>
      <c r="J513" s="94">
        <f t="shared" si="92"/>
        <v>100</v>
      </c>
    </row>
    <row r="514" spans="1:10" ht="15.75">
      <c r="A514" s="5" t="s">
        <v>772</v>
      </c>
      <c r="B514" s="6" t="s">
        <v>556</v>
      </c>
      <c r="C514" s="5" t="s">
        <v>482</v>
      </c>
      <c r="D514" s="5" t="s">
        <v>56</v>
      </c>
      <c r="E514" s="5"/>
      <c r="F514" s="5"/>
      <c r="G514" s="12">
        <f>G516</f>
        <v>1388970.7</v>
      </c>
      <c r="H514" s="12">
        <f>H516</f>
        <v>1388970.7</v>
      </c>
      <c r="I514" s="12">
        <f>I516</f>
        <v>1434300</v>
      </c>
      <c r="J514" s="94">
        <f t="shared" si="92"/>
        <v>100</v>
      </c>
    </row>
    <row r="515" spans="1:10" ht="15.75">
      <c r="A515" s="5" t="s">
        <v>773</v>
      </c>
      <c r="B515" s="6" t="s">
        <v>805</v>
      </c>
      <c r="C515" s="5" t="s">
        <v>482</v>
      </c>
      <c r="D515" s="5" t="s">
        <v>56</v>
      </c>
      <c r="E515" s="5" t="s">
        <v>682</v>
      </c>
      <c r="F515" s="5"/>
      <c r="G515" s="12">
        <f>G516</f>
        <v>1388970.7</v>
      </c>
      <c r="H515" s="12">
        <f>H516</f>
        <v>1388970.7</v>
      </c>
      <c r="I515" s="12">
        <f>I516</f>
        <v>1434300</v>
      </c>
      <c r="J515" s="94">
        <f t="shared" si="92"/>
        <v>100</v>
      </c>
    </row>
    <row r="516" spans="1:10" ht="15.75">
      <c r="A516" s="5" t="s">
        <v>774</v>
      </c>
      <c r="B516" s="6" t="s">
        <v>803</v>
      </c>
      <c r="C516" s="5" t="s">
        <v>482</v>
      </c>
      <c r="D516" s="5" t="s">
        <v>56</v>
      </c>
      <c r="E516" s="5" t="s">
        <v>584</v>
      </c>
      <c r="F516" s="5"/>
      <c r="G516" s="12">
        <f aca="true" t="shared" si="103" ref="G516:I518">G517</f>
        <v>1388970.7</v>
      </c>
      <c r="H516" s="12">
        <f t="shared" si="103"/>
        <v>1388970.7</v>
      </c>
      <c r="I516" s="12">
        <f t="shared" si="103"/>
        <v>1434300</v>
      </c>
      <c r="J516" s="94">
        <f t="shared" si="92"/>
        <v>100</v>
      </c>
    </row>
    <row r="517" spans="1:10" ht="72" customHeight="1">
      <c r="A517" s="5" t="s">
        <v>775</v>
      </c>
      <c r="B517" s="6" t="s">
        <v>698</v>
      </c>
      <c r="C517" s="5" t="s">
        <v>482</v>
      </c>
      <c r="D517" s="5" t="s">
        <v>56</v>
      </c>
      <c r="E517" s="5" t="s">
        <v>801</v>
      </c>
      <c r="F517" s="5"/>
      <c r="G517" s="12">
        <f t="shared" si="103"/>
        <v>1388970.7</v>
      </c>
      <c r="H517" s="12">
        <f t="shared" si="103"/>
        <v>1388970.7</v>
      </c>
      <c r="I517" s="12">
        <f t="shared" si="103"/>
        <v>1434300</v>
      </c>
      <c r="J517" s="94">
        <f t="shared" si="92"/>
        <v>100</v>
      </c>
    </row>
    <row r="518" spans="1:10" ht="15.75">
      <c r="A518" s="5" t="s">
        <v>776</v>
      </c>
      <c r="B518" s="6" t="s">
        <v>552</v>
      </c>
      <c r="C518" s="5" t="s">
        <v>482</v>
      </c>
      <c r="D518" s="5" t="s">
        <v>56</v>
      </c>
      <c r="E518" s="5" t="s">
        <v>801</v>
      </c>
      <c r="F518" s="5" t="s">
        <v>554</v>
      </c>
      <c r="G518" s="12">
        <f t="shared" si="103"/>
        <v>1388970.7</v>
      </c>
      <c r="H518" s="12">
        <f t="shared" si="103"/>
        <v>1388970.7</v>
      </c>
      <c r="I518" s="12">
        <f t="shared" si="103"/>
        <v>1434300</v>
      </c>
      <c r="J518" s="94">
        <f t="shared" si="92"/>
        <v>100</v>
      </c>
    </row>
    <row r="519" spans="1:10" ht="15.75">
      <c r="A519" s="5" t="s">
        <v>777</v>
      </c>
      <c r="B519" s="6" t="s">
        <v>663</v>
      </c>
      <c r="C519" s="5" t="s">
        <v>482</v>
      </c>
      <c r="D519" s="5" t="s">
        <v>56</v>
      </c>
      <c r="E519" s="5" t="s">
        <v>801</v>
      </c>
      <c r="F519" s="5" t="s">
        <v>664</v>
      </c>
      <c r="G519" s="12">
        <v>1388970.7</v>
      </c>
      <c r="H519" s="12">
        <v>1388970.7</v>
      </c>
      <c r="I519" s="12">
        <v>1434300</v>
      </c>
      <c r="J519" s="94">
        <f t="shared" si="92"/>
        <v>100</v>
      </c>
    </row>
    <row r="520" spans="1:10" ht="31.5">
      <c r="A520" s="5" t="s">
        <v>555</v>
      </c>
      <c r="B520" s="55" t="s">
        <v>6</v>
      </c>
      <c r="C520" s="5" t="s">
        <v>482</v>
      </c>
      <c r="D520" s="5" t="s">
        <v>61</v>
      </c>
      <c r="E520" s="5"/>
      <c r="F520" s="5"/>
      <c r="G520" s="12">
        <f aca="true" t="shared" si="104" ref="G520:I525">G521</f>
        <v>1285900</v>
      </c>
      <c r="H520" s="12">
        <f t="shared" si="104"/>
        <v>1285900</v>
      </c>
      <c r="I520" s="12">
        <f t="shared" si="104"/>
        <v>1285900</v>
      </c>
      <c r="J520" s="94">
        <f t="shared" si="92"/>
        <v>100</v>
      </c>
    </row>
    <row r="521" spans="1:10" ht="39" customHeight="1">
      <c r="A521" s="5" t="s">
        <v>778</v>
      </c>
      <c r="B521" s="6" t="s">
        <v>821</v>
      </c>
      <c r="C521" s="5" t="s">
        <v>482</v>
      </c>
      <c r="D521" s="5" t="s">
        <v>710</v>
      </c>
      <c r="E521" s="5"/>
      <c r="F521" s="5"/>
      <c r="G521" s="12">
        <f t="shared" si="104"/>
        <v>1285900</v>
      </c>
      <c r="H521" s="12">
        <f t="shared" si="104"/>
        <v>1285900</v>
      </c>
      <c r="I521" s="12">
        <f t="shared" si="104"/>
        <v>1285900</v>
      </c>
      <c r="J521" s="94">
        <f t="shared" si="92"/>
        <v>100</v>
      </c>
    </row>
    <row r="522" spans="1:10" ht="47.25">
      <c r="A522" s="5" t="s">
        <v>779</v>
      </c>
      <c r="B522" s="17" t="s">
        <v>824</v>
      </c>
      <c r="C522" s="5" t="s">
        <v>482</v>
      </c>
      <c r="D522" s="5" t="s">
        <v>710</v>
      </c>
      <c r="E522" s="5" t="s">
        <v>600</v>
      </c>
      <c r="F522" s="5"/>
      <c r="G522" s="12">
        <f t="shared" si="104"/>
        <v>1285900</v>
      </c>
      <c r="H522" s="12">
        <f t="shared" si="104"/>
        <v>1285900</v>
      </c>
      <c r="I522" s="12">
        <f t="shared" si="104"/>
        <v>1285900</v>
      </c>
      <c r="J522" s="94">
        <f t="shared" si="92"/>
        <v>100</v>
      </c>
    </row>
    <row r="523" spans="1:10" ht="15.75">
      <c r="A523" s="5" t="s">
        <v>920</v>
      </c>
      <c r="B523" s="6" t="s">
        <v>667</v>
      </c>
      <c r="C523" s="5" t="s">
        <v>482</v>
      </c>
      <c r="D523" s="5" t="s">
        <v>710</v>
      </c>
      <c r="E523" s="5" t="s">
        <v>910</v>
      </c>
      <c r="F523" s="5"/>
      <c r="G523" s="12">
        <f t="shared" si="104"/>
        <v>1285900</v>
      </c>
      <c r="H523" s="12">
        <v>1285900</v>
      </c>
      <c r="I523" s="12">
        <v>1285900</v>
      </c>
      <c r="J523" s="94">
        <f t="shared" si="92"/>
        <v>100</v>
      </c>
    </row>
    <row r="524" spans="1:10" ht="111.75" customHeight="1">
      <c r="A524" s="5" t="s">
        <v>921</v>
      </c>
      <c r="B524" s="22" t="s">
        <v>1166</v>
      </c>
      <c r="C524" s="5" t="s">
        <v>482</v>
      </c>
      <c r="D524" s="5" t="s">
        <v>710</v>
      </c>
      <c r="E524" s="5" t="s">
        <v>972</v>
      </c>
      <c r="F524" s="5"/>
      <c r="G524" s="12">
        <f t="shared" si="104"/>
        <v>1285900</v>
      </c>
      <c r="H524" s="12">
        <f>H525</f>
        <v>1285900</v>
      </c>
      <c r="I524" s="12">
        <f>I525</f>
        <v>1285900</v>
      </c>
      <c r="J524" s="94">
        <f aca="true" t="shared" si="105" ref="J524:J584">H524/G524*100</f>
        <v>100</v>
      </c>
    </row>
    <row r="525" spans="1:10" ht="15.75">
      <c r="A525" s="5" t="s">
        <v>922</v>
      </c>
      <c r="B525" s="6" t="s">
        <v>552</v>
      </c>
      <c r="C525" s="5" t="s">
        <v>482</v>
      </c>
      <c r="D525" s="5" t="s">
        <v>710</v>
      </c>
      <c r="E525" s="5" t="s">
        <v>972</v>
      </c>
      <c r="F525" s="5" t="s">
        <v>554</v>
      </c>
      <c r="G525" s="12">
        <f t="shared" si="104"/>
        <v>1285900</v>
      </c>
      <c r="H525" s="12">
        <f>H526</f>
        <v>1285900</v>
      </c>
      <c r="I525" s="12">
        <f>I526</f>
        <v>1285900</v>
      </c>
      <c r="J525" s="94">
        <f t="shared" si="105"/>
        <v>100</v>
      </c>
    </row>
    <row r="526" spans="1:10" ht="15.75">
      <c r="A526" s="5" t="s">
        <v>923</v>
      </c>
      <c r="B526" s="6" t="s">
        <v>282</v>
      </c>
      <c r="C526" s="5" t="s">
        <v>482</v>
      </c>
      <c r="D526" s="5" t="s">
        <v>710</v>
      </c>
      <c r="E526" s="5" t="s">
        <v>972</v>
      </c>
      <c r="F526" s="5" t="s">
        <v>557</v>
      </c>
      <c r="G526" s="12">
        <v>1285900</v>
      </c>
      <c r="H526" s="12">
        <v>1285900</v>
      </c>
      <c r="I526" s="12">
        <v>1285900</v>
      </c>
      <c r="J526" s="94">
        <f t="shared" si="105"/>
        <v>100</v>
      </c>
    </row>
    <row r="527" spans="1:10" ht="15.75">
      <c r="A527" s="5" t="s">
        <v>924</v>
      </c>
      <c r="B527" s="66" t="s">
        <v>175</v>
      </c>
      <c r="C527" s="5" t="s">
        <v>482</v>
      </c>
      <c r="D527" s="5" t="s">
        <v>133</v>
      </c>
      <c r="E527" s="5"/>
      <c r="F527" s="5"/>
      <c r="G527" s="12">
        <f>G528</f>
        <v>4739800</v>
      </c>
      <c r="H527" s="12">
        <f aca="true" t="shared" si="106" ref="H527:I530">H528</f>
        <v>4739800</v>
      </c>
      <c r="I527" s="12">
        <f t="shared" si="106"/>
        <v>3138000</v>
      </c>
      <c r="J527" s="94">
        <f t="shared" si="105"/>
        <v>100</v>
      </c>
    </row>
    <row r="528" spans="1:10" ht="15.75">
      <c r="A528" s="5" t="s">
        <v>925</v>
      </c>
      <c r="B528" s="6" t="s">
        <v>579</v>
      </c>
      <c r="C528" s="5" t="s">
        <v>482</v>
      </c>
      <c r="D528" s="5" t="s">
        <v>569</v>
      </c>
      <c r="E528" s="5"/>
      <c r="F528" s="5"/>
      <c r="G528" s="12">
        <f>G529</f>
        <v>4739800</v>
      </c>
      <c r="H528" s="12">
        <f t="shared" si="106"/>
        <v>4739800</v>
      </c>
      <c r="I528" s="12">
        <f t="shared" si="106"/>
        <v>3138000</v>
      </c>
      <c r="J528" s="94">
        <f t="shared" si="105"/>
        <v>100</v>
      </c>
    </row>
    <row r="529" spans="1:13" ht="31.5">
      <c r="A529" s="5" t="s">
        <v>926</v>
      </c>
      <c r="B529" s="6" t="s">
        <v>785</v>
      </c>
      <c r="C529" s="5" t="s">
        <v>482</v>
      </c>
      <c r="D529" s="5" t="s">
        <v>569</v>
      </c>
      <c r="E529" s="5" t="s">
        <v>592</v>
      </c>
      <c r="F529" s="5"/>
      <c r="G529" s="12">
        <f>G530</f>
        <v>4739800</v>
      </c>
      <c r="H529" s="12">
        <f t="shared" si="106"/>
        <v>4739800</v>
      </c>
      <c r="I529" s="12">
        <f t="shared" si="106"/>
        <v>3138000</v>
      </c>
      <c r="J529" s="94">
        <f t="shared" si="105"/>
        <v>100</v>
      </c>
      <c r="K529" s="49"/>
      <c r="L529" s="49"/>
      <c r="M529" s="49"/>
    </row>
    <row r="530" spans="1:10" ht="31.5">
      <c r="A530" s="5" t="s">
        <v>709</v>
      </c>
      <c r="B530" s="6" t="s">
        <v>827</v>
      </c>
      <c r="C530" s="5" t="s">
        <v>482</v>
      </c>
      <c r="D530" s="5" t="s">
        <v>569</v>
      </c>
      <c r="E530" s="5" t="s">
        <v>707</v>
      </c>
      <c r="F530" s="5"/>
      <c r="G530" s="12">
        <f>G531</f>
        <v>4739800</v>
      </c>
      <c r="H530" s="12">
        <f t="shared" si="106"/>
        <v>4739800</v>
      </c>
      <c r="I530" s="12">
        <f t="shared" si="106"/>
        <v>3138000</v>
      </c>
      <c r="J530" s="94">
        <f t="shared" si="105"/>
        <v>100</v>
      </c>
    </row>
    <row r="531" spans="1:10" ht="120" customHeight="1">
      <c r="A531" s="5" t="s">
        <v>927</v>
      </c>
      <c r="B531" s="22" t="s">
        <v>907</v>
      </c>
      <c r="C531" s="5" t="s">
        <v>482</v>
      </c>
      <c r="D531" s="5" t="s">
        <v>569</v>
      </c>
      <c r="E531" s="5" t="s">
        <v>810</v>
      </c>
      <c r="F531" s="5"/>
      <c r="G531" s="12">
        <f aca="true" t="shared" si="107" ref="G531:I532">G532</f>
        <v>4739800</v>
      </c>
      <c r="H531" s="12">
        <f t="shared" si="107"/>
        <v>4739800</v>
      </c>
      <c r="I531" s="12">
        <f t="shared" si="107"/>
        <v>3138000</v>
      </c>
      <c r="J531" s="94">
        <f t="shared" si="105"/>
        <v>100</v>
      </c>
    </row>
    <row r="532" spans="1:10" ht="15.75">
      <c r="A532" s="5" t="s">
        <v>928</v>
      </c>
      <c r="B532" s="6" t="s">
        <v>552</v>
      </c>
      <c r="C532" s="5" t="s">
        <v>482</v>
      </c>
      <c r="D532" s="5" t="s">
        <v>569</v>
      </c>
      <c r="E532" s="5" t="s">
        <v>810</v>
      </c>
      <c r="F532" s="5" t="s">
        <v>554</v>
      </c>
      <c r="G532" s="12">
        <f t="shared" si="107"/>
        <v>4739800</v>
      </c>
      <c r="H532" s="12">
        <f t="shared" si="107"/>
        <v>4739800</v>
      </c>
      <c r="I532" s="12">
        <f t="shared" si="107"/>
        <v>3138000</v>
      </c>
      <c r="J532" s="94">
        <f t="shared" si="105"/>
        <v>100</v>
      </c>
    </row>
    <row r="533" spans="1:10" ht="15.75">
      <c r="A533" s="5" t="s">
        <v>929</v>
      </c>
      <c r="B533" s="6" t="s">
        <v>282</v>
      </c>
      <c r="C533" s="5" t="s">
        <v>482</v>
      </c>
      <c r="D533" s="5" t="s">
        <v>569</v>
      </c>
      <c r="E533" s="5" t="s">
        <v>810</v>
      </c>
      <c r="F533" s="5" t="s">
        <v>557</v>
      </c>
      <c r="G533" s="12">
        <v>4739800</v>
      </c>
      <c r="H533" s="12">
        <v>4739800</v>
      </c>
      <c r="I533" s="12">
        <v>3138000</v>
      </c>
      <c r="J533" s="94">
        <f t="shared" si="105"/>
        <v>100</v>
      </c>
    </row>
    <row r="534" spans="1:10" ht="15.75">
      <c r="A534" s="5" t="s">
        <v>930</v>
      </c>
      <c r="B534" s="6" t="s">
        <v>545</v>
      </c>
      <c r="C534" s="5" t="s">
        <v>482</v>
      </c>
      <c r="D534" s="5" t="s">
        <v>157</v>
      </c>
      <c r="E534" s="5"/>
      <c r="F534" s="5"/>
      <c r="G534" s="12">
        <f>G540+G535</f>
        <v>884410</v>
      </c>
      <c r="H534" s="12">
        <f>H540+H535</f>
        <v>884410</v>
      </c>
      <c r="I534" s="12" t="e">
        <f>I540</f>
        <v>#REF!</v>
      </c>
      <c r="J534" s="94">
        <f t="shared" si="105"/>
        <v>100</v>
      </c>
    </row>
    <row r="535" spans="1:10" ht="15.75">
      <c r="A535" s="5" t="s">
        <v>931</v>
      </c>
      <c r="B535" s="6" t="s">
        <v>35</v>
      </c>
      <c r="C535" s="5" t="s">
        <v>482</v>
      </c>
      <c r="D535" s="5" t="s">
        <v>158</v>
      </c>
      <c r="E535" s="5"/>
      <c r="F535" s="5"/>
      <c r="G535" s="12">
        <f>G536</f>
        <v>134410</v>
      </c>
      <c r="H535" s="12">
        <f aca="true" t="shared" si="108" ref="H535:I538">H536</f>
        <v>134410</v>
      </c>
      <c r="I535" s="12">
        <f t="shared" si="108"/>
        <v>0</v>
      </c>
      <c r="J535" s="94">
        <f t="shared" si="105"/>
        <v>100</v>
      </c>
    </row>
    <row r="536" spans="1:10" ht="15.75">
      <c r="A536" s="5" t="s">
        <v>940</v>
      </c>
      <c r="B536" s="6" t="s">
        <v>803</v>
      </c>
      <c r="C536" s="5" t="s">
        <v>482</v>
      </c>
      <c r="D536" s="5" t="s">
        <v>158</v>
      </c>
      <c r="E536" s="5" t="s">
        <v>584</v>
      </c>
      <c r="F536" s="5"/>
      <c r="G536" s="12">
        <f>G537</f>
        <v>134410</v>
      </c>
      <c r="H536" s="12">
        <f t="shared" si="108"/>
        <v>134410</v>
      </c>
      <c r="I536" s="12">
        <f t="shared" si="108"/>
        <v>0</v>
      </c>
      <c r="J536" s="94">
        <f t="shared" si="105"/>
        <v>100</v>
      </c>
    </row>
    <row r="537" spans="1:10" ht="15.75">
      <c r="A537" s="5" t="s">
        <v>941</v>
      </c>
      <c r="B537" s="6" t="s">
        <v>164</v>
      </c>
      <c r="C537" s="5" t="s">
        <v>482</v>
      </c>
      <c r="D537" s="5" t="s">
        <v>158</v>
      </c>
      <c r="E537" s="5" t="s">
        <v>586</v>
      </c>
      <c r="F537" s="5"/>
      <c r="G537" s="12">
        <f>G538</f>
        <v>134410</v>
      </c>
      <c r="H537" s="12">
        <f t="shared" si="108"/>
        <v>134410</v>
      </c>
      <c r="I537" s="12">
        <f t="shared" si="108"/>
        <v>0</v>
      </c>
      <c r="J537" s="94">
        <f t="shared" si="105"/>
        <v>100</v>
      </c>
    </row>
    <row r="538" spans="1:10" ht="15.75">
      <c r="A538" s="5" t="s">
        <v>942</v>
      </c>
      <c r="B538" s="6" t="s">
        <v>552</v>
      </c>
      <c r="C538" s="5" t="s">
        <v>482</v>
      </c>
      <c r="D538" s="5" t="s">
        <v>158</v>
      </c>
      <c r="E538" s="5" t="s">
        <v>586</v>
      </c>
      <c r="F538" s="5" t="s">
        <v>554</v>
      </c>
      <c r="G538" s="12">
        <f>G539</f>
        <v>134410</v>
      </c>
      <c r="H538" s="12">
        <f t="shared" si="108"/>
        <v>134410</v>
      </c>
      <c r="I538" s="12">
        <f t="shared" si="108"/>
        <v>0</v>
      </c>
      <c r="J538" s="94">
        <f t="shared" si="105"/>
        <v>100</v>
      </c>
    </row>
    <row r="539" spans="1:10" ht="15.75" customHeight="1">
      <c r="A539" s="5" t="s">
        <v>943</v>
      </c>
      <c r="B539" s="6" t="s">
        <v>282</v>
      </c>
      <c r="C539" s="5" t="s">
        <v>482</v>
      </c>
      <c r="D539" s="5" t="s">
        <v>158</v>
      </c>
      <c r="E539" s="5" t="s">
        <v>586</v>
      </c>
      <c r="F539" s="5" t="s">
        <v>557</v>
      </c>
      <c r="G539" s="12">
        <v>134410</v>
      </c>
      <c r="H539" s="12">
        <v>134410</v>
      </c>
      <c r="I539" s="12">
        <v>0</v>
      </c>
      <c r="J539" s="94">
        <f t="shared" si="105"/>
        <v>100</v>
      </c>
    </row>
    <row r="540" spans="1:10" ht="15.75">
      <c r="A540" s="5" t="s">
        <v>664</v>
      </c>
      <c r="B540" s="6" t="s">
        <v>975</v>
      </c>
      <c r="C540" s="5" t="s">
        <v>482</v>
      </c>
      <c r="D540" s="5" t="s">
        <v>973</v>
      </c>
      <c r="E540" s="5"/>
      <c r="F540" s="5"/>
      <c r="G540" s="12">
        <f aca="true" t="shared" si="109" ref="G540:I541">G541</f>
        <v>750000</v>
      </c>
      <c r="H540" s="12">
        <f t="shared" si="109"/>
        <v>750000</v>
      </c>
      <c r="I540" s="12" t="e">
        <f t="shared" si="109"/>
        <v>#REF!</v>
      </c>
      <c r="J540" s="94">
        <f t="shared" si="105"/>
        <v>100</v>
      </c>
    </row>
    <row r="541" spans="1:10" ht="15.75">
      <c r="A541" s="5" t="s">
        <v>987</v>
      </c>
      <c r="B541" s="6" t="s">
        <v>805</v>
      </c>
      <c r="C541" s="5" t="s">
        <v>482</v>
      </c>
      <c r="D541" s="5" t="s">
        <v>973</v>
      </c>
      <c r="E541" s="5" t="s">
        <v>682</v>
      </c>
      <c r="F541" s="5"/>
      <c r="G541" s="12">
        <f t="shared" si="109"/>
        <v>750000</v>
      </c>
      <c r="H541" s="12">
        <f t="shared" si="109"/>
        <v>750000</v>
      </c>
      <c r="I541" s="12" t="e">
        <f t="shared" si="109"/>
        <v>#REF!</v>
      </c>
      <c r="J541" s="94">
        <f t="shared" si="105"/>
        <v>100</v>
      </c>
    </row>
    <row r="542" spans="1:10" ht="15.75">
      <c r="A542" s="5" t="s">
        <v>988</v>
      </c>
      <c r="B542" s="6" t="s">
        <v>803</v>
      </c>
      <c r="C542" s="5" t="s">
        <v>482</v>
      </c>
      <c r="D542" s="5" t="s">
        <v>973</v>
      </c>
      <c r="E542" s="5" t="s">
        <v>584</v>
      </c>
      <c r="F542" s="5"/>
      <c r="G542" s="12">
        <f>G543</f>
        <v>750000</v>
      </c>
      <c r="H542" s="12">
        <f>H543</f>
        <v>750000</v>
      </c>
      <c r="I542" s="12" t="e">
        <f>I543+#REF!</f>
        <v>#REF!</v>
      </c>
      <c r="J542" s="94">
        <f t="shared" si="105"/>
        <v>100</v>
      </c>
    </row>
    <row r="543" spans="1:10" ht="94.5">
      <c r="A543" s="5" t="s">
        <v>989</v>
      </c>
      <c r="B543" s="78" t="s">
        <v>976</v>
      </c>
      <c r="C543" s="5" t="s">
        <v>482</v>
      </c>
      <c r="D543" s="5" t="s">
        <v>973</v>
      </c>
      <c r="E543" s="5" t="s">
        <v>974</v>
      </c>
      <c r="F543" s="5"/>
      <c r="G543" s="12">
        <f aca="true" t="shared" si="110" ref="G543:I544">G544</f>
        <v>750000</v>
      </c>
      <c r="H543" s="12">
        <f t="shared" si="110"/>
        <v>750000</v>
      </c>
      <c r="I543" s="12">
        <f t="shared" si="110"/>
        <v>0</v>
      </c>
      <c r="J543" s="94">
        <f t="shared" si="105"/>
        <v>100</v>
      </c>
    </row>
    <row r="544" spans="1:10" ht="15.75">
      <c r="A544" s="5" t="s">
        <v>990</v>
      </c>
      <c r="B544" s="6" t="s">
        <v>552</v>
      </c>
      <c r="C544" s="5" t="s">
        <v>482</v>
      </c>
      <c r="D544" s="5" t="s">
        <v>973</v>
      </c>
      <c r="E544" s="5" t="s">
        <v>974</v>
      </c>
      <c r="F544" s="5" t="s">
        <v>554</v>
      </c>
      <c r="G544" s="12">
        <f t="shared" si="110"/>
        <v>750000</v>
      </c>
      <c r="H544" s="12">
        <f t="shared" si="110"/>
        <v>750000</v>
      </c>
      <c r="I544" s="12">
        <f t="shared" si="110"/>
        <v>0</v>
      </c>
      <c r="J544" s="94">
        <f t="shared" si="105"/>
        <v>100</v>
      </c>
    </row>
    <row r="545" spans="1:10" ht="15.75">
      <c r="A545" s="5" t="s">
        <v>991</v>
      </c>
      <c r="B545" s="6" t="s">
        <v>282</v>
      </c>
      <c r="C545" s="5" t="s">
        <v>482</v>
      </c>
      <c r="D545" s="5" t="s">
        <v>973</v>
      </c>
      <c r="E545" s="5" t="s">
        <v>974</v>
      </c>
      <c r="F545" s="5" t="s">
        <v>557</v>
      </c>
      <c r="G545" s="12">
        <v>750000</v>
      </c>
      <c r="H545" s="12">
        <v>750000</v>
      </c>
      <c r="I545" s="12">
        <v>0</v>
      </c>
      <c r="J545" s="94">
        <f t="shared" si="105"/>
        <v>100</v>
      </c>
    </row>
    <row r="546" spans="1:10" ht="15.75">
      <c r="A546" s="5" t="s">
        <v>992</v>
      </c>
      <c r="B546" s="6" t="s">
        <v>846</v>
      </c>
      <c r="C546" s="5" t="s">
        <v>482</v>
      </c>
      <c r="D546" s="5" t="s">
        <v>816</v>
      </c>
      <c r="E546" s="5"/>
      <c r="F546" s="5"/>
      <c r="G546" s="12">
        <f aca="true" t="shared" si="111" ref="G546:H549">G547</f>
        <v>333632.4</v>
      </c>
      <c r="H546" s="12">
        <f t="shared" si="111"/>
        <v>0</v>
      </c>
      <c r="I546" s="12"/>
      <c r="J546" s="94">
        <f t="shared" si="105"/>
        <v>0</v>
      </c>
    </row>
    <row r="547" spans="1:10" ht="15.75">
      <c r="A547" s="5" t="s">
        <v>993</v>
      </c>
      <c r="B547" s="6" t="s">
        <v>912</v>
      </c>
      <c r="C547" s="5" t="s">
        <v>482</v>
      </c>
      <c r="D547" s="5" t="s">
        <v>913</v>
      </c>
      <c r="E547" s="5"/>
      <c r="F547" s="5"/>
      <c r="G547" s="12">
        <f t="shared" si="111"/>
        <v>333632.4</v>
      </c>
      <c r="H547" s="12">
        <f t="shared" si="111"/>
        <v>0</v>
      </c>
      <c r="I547" s="12"/>
      <c r="J547" s="94">
        <f t="shared" si="105"/>
        <v>0</v>
      </c>
    </row>
    <row r="548" spans="1:10" ht="47.25">
      <c r="A548" s="5" t="s">
        <v>994</v>
      </c>
      <c r="B548" s="6" t="s">
        <v>1192</v>
      </c>
      <c r="C548" s="5" t="s">
        <v>482</v>
      </c>
      <c r="D548" s="5" t="s">
        <v>913</v>
      </c>
      <c r="E548" s="5" t="s">
        <v>1191</v>
      </c>
      <c r="F548" s="5"/>
      <c r="G548" s="12">
        <f t="shared" si="111"/>
        <v>333632.4</v>
      </c>
      <c r="H548" s="12">
        <f t="shared" si="111"/>
        <v>0</v>
      </c>
      <c r="I548" s="12"/>
      <c r="J548" s="94">
        <f t="shared" si="105"/>
        <v>0</v>
      </c>
    </row>
    <row r="549" spans="1:10" ht="15.75">
      <c r="A549" s="5" t="s">
        <v>995</v>
      </c>
      <c r="B549" s="6" t="s">
        <v>552</v>
      </c>
      <c r="C549" s="5" t="s">
        <v>482</v>
      </c>
      <c r="D549" s="5" t="s">
        <v>913</v>
      </c>
      <c r="E549" s="5" t="s">
        <v>1191</v>
      </c>
      <c r="F549" s="5" t="s">
        <v>554</v>
      </c>
      <c r="G549" s="12">
        <f t="shared" si="111"/>
        <v>333632.4</v>
      </c>
      <c r="H549" s="12">
        <f t="shared" si="111"/>
        <v>0</v>
      </c>
      <c r="I549" s="12"/>
      <c r="J549" s="94">
        <f t="shared" si="105"/>
        <v>0</v>
      </c>
    </row>
    <row r="550" spans="1:10" ht="15.75">
      <c r="A550" s="5" t="s">
        <v>557</v>
      </c>
      <c r="B550" s="6" t="s">
        <v>282</v>
      </c>
      <c r="C550" s="5" t="s">
        <v>482</v>
      </c>
      <c r="D550" s="5" t="s">
        <v>913</v>
      </c>
      <c r="E550" s="5" t="s">
        <v>1191</v>
      </c>
      <c r="F550" s="5" t="s">
        <v>557</v>
      </c>
      <c r="G550" s="12">
        <v>333632.4</v>
      </c>
      <c r="H550" s="12">
        <v>0</v>
      </c>
      <c r="I550" s="12"/>
      <c r="J550" s="94">
        <f t="shared" si="105"/>
        <v>0</v>
      </c>
    </row>
    <row r="551" spans="1:10" ht="15.75">
      <c r="A551" s="5" t="s">
        <v>996</v>
      </c>
      <c r="B551" s="6" t="s">
        <v>980</v>
      </c>
      <c r="C551" s="5" t="s">
        <v>482</v>
      </c>
      <c r="D551" s="5" t="s">
        <v>977</v>
      </c>
      <c r="E551" s="5"/>
      <c r="F551" s="5"/>
      <c r="G551" s="12">
        <f aca="true" t="shared" si="112" ref="G551:G556">G552</f>
        <v>120420</v>
      </c>
      <c r="H551" s="12">
        <f aca="true" t="shared" si="113" ref="H551:I556">H552</f>
        <v>120420</v>
      </c>
      <c r="I551" s="12">
        <f t="shared" si="113"/>
        <v>0</v>
      </c>
      <c r="J551" s="94">
        <f t="shared" si="105"/>
        <v>100</v>
      </c>
    </row>
    <row r="552" spans="1:10" ht="15.75">
      <c r="A552" s="5" t="s">
        <v>1082</v>
      </c>
      <c r="B552" s="6" t="s">
        <v>981</v>
      </c>
      <c r="C552" s="5" t="s">
        <v>482</v>
      </c>
      <c r="D552" s="5" t="s">
        <v>978</v>
      </c>
      <c r="E552" s="5"/>
      <c r="F552" s="5"/>
      <c r="G552" s="12">
        <f t="shared" si="112"/>
        <v>120420</v>
      </c>
      <c r="H552" s="12">
        <f t="shared" si="113"/>
        <v>120420</v>
      </c>
      <c r="I552" s="12">
        <f t="shared" si="113"/>
        <v>0</v>
      </c>
      <c r="J552" s="94">
        <f t="shared" si="105"/>
        <v>100</v>
      </c>
    </row>
    <row r="553" spans="1:10" ht="15.75">
      <c r="A553" s="5" t="s">
        <v>1083</v>
      </c>
      <c r="B553" s="6" t="s">
        <v>983</v>
      </c>
      <c r="C553" s="5" t="s">
        <v>482</v>
      </c>
      <c r="D553" s="5" t="s">
        <v>978</v>
      </c>
      <c r="E553" s="5" t="s">
        <v>682</v>
      </c>
      <c r="F553" s="5"/>
      <c r="G553" s="12">
        <f t="shared" si="112"/>
        <v>120420</v>
      </c>
      <c r="H553" s="12">
        <f t="shared" si="113"/>
        <v>120420</v>
      </c>
      <c r="I553" s="12">
        <f t="shared" si="113"/>
        <v>0</v>
      </c>
      <c r="J553" s="94">
        <f t="shared" si="105"/>
        <v>100</v>
      </c>
    </row>
    <row r="554" spans="1:10" ht="15.75">
      <c r="A554" s="5" t="s">
        <v>1084</v>
      </c>
      <c r="B554" s="6" t="s">
        <v>803</v>
      </c>
      <c r="C554" s="5" t="s">
        <v>482</v>
      </c>
      <c r="D554" s="5" t="s">
        <v>978</v>
      </c>
      <c r="E554" s="5" t="s">
        <v>584</v>
      </c>
      <c r="F554" s="5"/>
      <c r="G554" s="12">
        <f t="shared" si="112"/>
        <v>120420</v>
      </c>
      <c r="H554" s="12">
        <f t="shared" si="113"/>
        <v>120420</v>
      </c>
      <c r="I554" s="12">
        <f t="shared" si="113"/>
        <v>0</v>
      </c>
      <c r="J554" s="94">
        <f t="shared" si="105"/>
        <v>100</v>
      </c>
    </row>
    <row r="555" spans="1:10" ht="118.5" customHeight="1">
      <c r="A555" s="5" t="s">
        <v>1085</v>
      </c>
      <c r="B555" s="78" t="s">
        <v>982</v>
      </c>
      <c r="C555" s="5" t="s">
        <v>482</v>
      </c>
      <c r="D555" s="5" t="s">
        <v>978</v>
      </c>
      <c r="E555" s="5" t="s">
        <v>979</v>
      </c>
      <c r="F555" s="5"/>
      <c r="G555" s="12">
        <f t="shared" si="112"/>
        <v>120420</v>
      </c>
      <c r="H555" s="12">
        <f t="shared" si="113"/>
        <v>120420</v>
      </c>
      <c r="I555" s="12">
        <f t="shared" si="113"/>
        <v>0</v>
      </c>
      <c r="J555" s="94">
        <f t="shared" si="105"/>
        <v>100</v>
      </c>
    </row>
    <row r="556" spans="1:10" ht="15.75">
      <c r="A556" s="5" t="s">
        <v>1086</v>
      </c>
      <c r="B556" s="6" t="s">
        <v>552</v>
      </c>
      <c r="C556" s="5" t="s">
        <v>482</v>
      </c>
      <c r="D556" s="5" t="s">
        <v>978</v>
      </c>
      <c r="E556" s="5" t="s">
        <v>979</v>
      </c>
      <c r="F556" s="5" t="s">
        <v>554</v>
      </c>
      <c r="G556" s="12">
        <f t="shared" si="112"/>
        <v>120420</v>
      </c>
      <c r="H556" s="12">
        <f t="shared" si="113"/>
        <v>120420</v>
      </c>
      <c r="I556" s="12">
        <f t="shared" si="113"/>
        <v>0</v>
      </c>
      <c r="J556" s="94">
        <f t="shared" si="105"/>
        <v>100</v>
      </c>
    </row>
    <row r="557" spans="1:10" ht="15.75">
      <c r="A557" s="5" t="s">
        <v>1087</v>
      </c>
      <c r="B557" s="6" t="s">
        <v>282</v>
      </c>
      <c r="C557" s="5" t="s">
        <v>482</v>
      </c>
      <c r="D557" s="5" t="s">
        <v>978</v>
      </c>
      <c r="E557" s="5" t="s">
        <v>979</v>
      </c>
      <c r="F557" s="5" t="s">
        <v>557</v>
      </c>
      <c r="G557" s="12">
        <v>120420</v>
      </c>
      <c r="H557" s="12">
        <v>120420</v>
      </c>
      <c r="I557" s="12">
        <v>0</v>
      </c>
      <c r="J557" s="94">
        <f t="shared" si="105"/>
        <v>100</v>
      </c>
    </row>
    <row r="558" spans="1:10" ht="47.25">
      <c r="A558" s="5" t="s">
        <v>1088</v>
      </c>
      <c r="B558" s="6" t="s">
        <v>898</v>
      </c>
      <c r="C558" s="5" t="s">
        <v>482</v>
      </c>
      <c r="D558" s="5" t="s">
        <v>52</v>
      </c>
      <c r="E558" s="5"/>
      <c r="F558" s="5"/>
      <c r="G558" s="12">
        <f>G559+G568</f>
        <v>109644014.44</v>
      </c>
      <c r="H558" s="12">
        <f>H559+H568</f>
        <v>109604024.44</v>
      </c>
      <c r="I558" s="12">
        <f>I559+I568</f>
        <v>87740850</v>
      </c>
      <c r="J558" s="94">
        <f t="shared" si="105"/>
        <v>99.96352742080428</v>
      </c>
    </row>
    <row r="559" spans="1:10" ht="47.25">
      <c r="A559" s="5" t="s">
        <v>1089</v>
      </c>
      <c r="B559" s="6" t="s">
        <v>53</v>
      </c>
      <c r="C559" s="5" t="s">
        <v>482</v>
      </c>
      <c r="D559" s="5" t="s">
        <v>54</v>
      </c>
      <c r="E559" s="5"/>
      <c r="F559" s="5"/>
      <c r="G559" s="12">
        <f aca="true" t="shared" si="114" ref="G559:I560">G560</f>
        <v>43071700</v>
      </c>
      <c r="H559" s="12">
        <f t="shared" si="114"/>
        <v>43071700</v>
      </c>
      <c r="I559" s="12">
        <f t="shared" si="114"/>
        <v>37173000</v>
      </c>
      <c r="J559" s="94">
        <f t="shared" si="105"/>
        <v>100</v>
      </c>
    </row>
    <row r="560" spans="1:10" ht="31.5">
      <c r="A560" s="5" t="s">
        <v>997</v>
      </c>
      <c r="B560" s="6" t="s">
        <v>576</v>
      </c>
      <c r="C560" s="5" t="s">
        <v>482</v>
      </c>
      <c r="D560" s="5" t="s">
        <v>54</v>
      </c>
      <c r="E560" s="5" t="s">
        <v>637</v>
      </c>
      <c r="F560" s="5"/>
      <c r="G560" s="12">
        <f t="shared" si="114"/>
        <v>43071700</v>
      </c>
      <c r="H560" s="12">
        <f t="shared" si="114"/>
        <v>43071700</v>
      </c>
      <c r="I560" s="12">
        <f t="shared" si="114"/>
        <v>37173000</v>
      </c>
      <c r="J560" s="94">
        <f t="shared" si="105"/>
        <v>100</v>
      </c>
    </row>
    <row r="561" spans="1:10" ht="78.75">
      <c r="A561" s="5" t="s">
        <v>998</v>
      </c>
      <c r="B561" s="6" t="s">
        <v>844</v>
      </c>
      <c r="C561" s="5" t="s">
        <v>482</v>
      </c>
      <c r="D561" s="5" t="s">
        <v>54</v>
      </c>
      <c r="E561" s="5" t="s">
        <v>638</v>
      </c>
      <c r="F561" s="5"/>
      <c r="G561" s="12">
        <f>G562+G565</f>
        <v>43071700</v>
      </c>
      <c r="H561" s="12">
        <f>H562+H565</f>
        <v>43071700</v>
      </c>
      <c r="I561" s="12">
        <f>I562+I565</f>
        <v>37173000</v>
      </c>
      <c r="J561" s="94">
        <f t="shared" si="105"/>
        <v>100</v>
      </c>
    </row>
    <row r="562" spans="1:10" ht="113.25" customHeight="1">
      <c r="A562" s="5" t="s">
        <v>999</v>
      </c>
      <c r="B562" s="6" t="s">
        <v>544</v>
      </c>
      <c r="C562" s="5" t="s">
        <v>482</v>
      </c>
      <c r="D562" s="5" t="s">
        <v>54</v>
      </c>
      <c r="E562" s="5" t="s">
        <v>639</v>
      </c>
      <c r="F562" s="5"/>
      <c r="G562" s="12">
        <f aca="true" t="shared" si="115" ref="G562:I563">G563</f>
        <v>13591300</v>
      </c>
      <c r="H562" s="12">
        <f t="shared" si="115"/>
        <v>13591300</v>
      </c>
      <c r="I562" s="12">
        <f t="shared" si="115"/>
        <v>13588700</v>
      </c>
      <c r="J562" s="94">
        <f t="shared" si="105"/>
        <v>100</v>
      </c>
    </row>
    <row r="563" spans="1:10" ht="15.75">
      <c r="A563" s="5" t="s">
        <v>1000</v>
      </c>
      <c r="B563" s="6" t="s">
        <v>552</v>
      </c>
      <c r="C563" s="5" t="s">
        <v>482</v>
      </c>
      <c r="D563" s="5" t="s">
        <v>54</v>
      </c>
      <c r="E563" s="5" t="s">
        <v>639</v>
      </c>
      <c r="F563" s="5" t="s">
        <v>554</v>
      </c>
      <c r="G563" s="12">
        <f t="shared" si="115"/>
        <v>13591300</v>
      </c>
      <c r="H563" s="12">
        <f t="shared" si="115"/>
        <v>13591300</v>
      </c>
      <c r="I563" s="12">
        <f t="shared" si="115"/>
        <v>13588700</v>
      </c>
      <c r="J563" s="94">
        <f t="shared" si="105"/>
        <v>100</v>
      </c>
    </row>
    <row r="564" spans="1:10" ht="15.75">
      <c r="A564" s="5" t="s">
        <v>1001</v>
      </c>
      <c r="B564" s="6" t="s">
        <v>553</v>
      </c>
      <c r="C564" s="5" t="s">
        <v>482</v>
      </c>
      <c r="D564" s="5" t="s">
        <v>54</v>
      </c>
      <c r="E564" s="5" t="s">
        <v>639</v>
      </c>
      <c r="F564" s="5" t="s">
        <v>555</v>
      </c>
      <c r="G564" s="12">
        <v>13591300</v>
      </c>
      <c r="H564" s="12">
        <v>13591300</v>
      </c>
      <c r="I564" s="12">
        <v>13588700</v>
      </c>
      <c r="J564" s="94">
        <f t="shared" si="105"/>
        <v>100</v>
      </c>
    </row>
    <row r="565" spans="1:10" ht="129" customHeight="1">
      <c r="A565" s="5" t="s">
        <v>1002</v>
      </c>
      <c r="B565" s="6" t="s">
        <v>896</v>
      </c>
      <c r="C565" s="5" t="s">
        <v>482</v>
      </c>
      <c r="D565" s="5" t="s">
        <v>54</v>
      </c>
      <c r="E565" s="5" t="s">
        <v>640</v>
      </c>
      <c r="F565" s="5"/>
      <c r="G565" s="12">
        <f aca="true" t="shared" si="116" ref="G565:I566">G566</f>
        <v>29480400</v>
      </c>
      <c r="H565" s="12">
        <f t="shared" si="116"/>
        <v>29480400</v>
      </c>
      <c r="I565" s="12">
        <f t="shared" si="116"/>
        <v>23584300</v>
      </c>
      <c r="J565" s="94">
        <f t="shared" si="105"/>
        <v>100</v>
      </c>
    </row>
    <row r="566" spans="1:10" ht="15.75">
      <c r="A566" s="5" t="s">
        <v>1003</v>
      </c>
      <c r="B566" s="6" t="s">
        <v>552</v>
      </c>
      <c r="C566" s="5" t="s">
        <v>482</v>
      </c>
      <c r="D566" s="5" t="s">
        <v>54</v>
      </c>
      <c r="E566" s="5" t="s">
        <v>640</v>
      </c>
      <c r="F566" s="5" t="s">
        <v>554</v>
      </c>
      <c r="G566" s="12">
        <f t="shared" si="116"/>
        <v>29480400</v>
      </c>
      <c r="H566" s="12">
        <f t="shared" si="116"/>
        <v>29480400</v>
      </c>
      <c r="I566" s="12">
        <f t="shared" si="116"/>
        <v>23584300</v>
      </c>
      <c r="J566" s="94">
        <f t="shared" si="105"/>
        <v>100</v>
      </c>
    </row>
    <row r="567" spans="1:10" ht="15.75">
      <c r="A567" s="5" t="s">
        <v>1004</v>
      </c>
      <c r="B567" s="6" t="s">
        <v>553</v>
      </c>
      <c r="C567" s="5" t="s">
        <v>482</v>
      </c>
      <c r="D567" s="5" t="s">
        <v>54</v>
      </c>
      <c r="E567" s="5" t="s">
        <v>640</v>
      </c>
      <c r="F567" s="5" t="s">
        <v>555</v>
      </c>
      <c r="G567" s="12">
        <v>29480400</v>
      </c>
      <c r="H567" s="12">
        <v>29480400</v>
      </c>
      <c r="I567" s="12">
        <v>23584300</v>
      </c>
      <c r="J567" s="94">
        <f t="shared" si="105"/>
        <v>100</v>
      </c>
    </row>
    <row r="568" spans="1:10" ht="15.75">
      <c r="A568" s="5" t="s">
        <v>1005</v>
      </c>
      <c r="B568" s="26" t="s">
        <v>174</v>
      </c>
      <c r="C568" s="5" t="s">
        <v>482</v>
      </c>
      <c r="D568" s="5" t="s">
        <v>173</v>
      </c>
      <c r="E568" s="5"/>
      <c r="F568" s="5"/>
      <c r="G568" s="12">
        <f>G569+G574</f>
        <v>66572314.44</v>
      </c>
      <c r="H568" s="12">
        <f>H569+H574</f>
        <v>66532324.44</v>
      </c>
      <c r="I568" s="12">
        <f>I569+I574</f>
        <v>50567850</v>
      </c>
      <c r="J568" s="94">
        <f t="shared" si="105"/>
        <v>99.93992998390338</v>
      </c>
    </row>
    <row r="569" spans="1:10" ht="31.5">
      <c r="A569" s="5" t="s">
        <v>1006</v>
      </c>
      <c r="B569" s="6" t="s">
        <v>843</v>
      </c>
      <c r="C569" s="5" t="s">
        <v>482</v>
      </c>
      <c r="D569" s="5" t="s">
        <v>173</v>
      </c>
      <c r="E569" s="5" t="s">
        <v>637</v>
      </c>
      <c r="F569" s="5"/>
      <c r="G569" s="12">
        <f aca="true" t="shared" si="117" ref="G569:I570">G570</f>
        <v>60309897.44</v>
      </c>
      <c r="H569" s="12">
        <f t="shared" si="117"/>
        <v>60309897.44</v>
      </c>
      <c r="I569" s="12">
        <f t="shared" si="117"/>
        <v>50567850</v>
      </c>
      <c r="J569" s="94">
        <f t="shared" si="105"/>
        <v>100</v>
      </c>
    </row>
    <row r="570" spans="1:10" ht="72" customHeight="1">
      <c r="A570" s="5" t="s">
        <v>1007</v>
      </c>
      <c r="B570" s="6" t="s">
        <v>844</v>
      </c>
      <c r="C570" s="5" t="s">
        <v>482</v>
      </c>
      <c r="D570" s="5" t="s">
        <v>173</v>
      </c>
      <c r="E570" s="5" t="s">
        <v>638</v>
      </c>
      <c r="F570" s="5"/>
      <c r="G570" s="12">
        <f t="shared" si="117"/>
        <v>60309897.44</v>
      </c>
      <c r="H570" s="12">
        <f t="shared" si="117"/>
        <v>60309897.44</v>
      </c>
      <c r="I570" s="12">
        <f t="shared" si="117"/>
        <v>50567850</v>
      </c>
      <c r="J570" s="94">
        <f t="shared" si="105"/>
        <v>100</v>
      </c>
    </row>
    <row r="571" spans="1:13" ht="114.75" customHeight="1">
      <c r="A571" s="5" t="s">
        <v>1008</v>
      </c>
      <c r="B571" s="6" t="s">
        <v>547</v>
      </c>
      <c r="C571" s="5" t="s">
        <v>482</v>
      </c>
      <c r="D571" s="5" t="s">
        <v>173</v>
      </c>
      <c r="E571" s="5" t="s">
        <v>641</v>
      </c>
      <c r="F571" s="5"/>
      <c r="G571" s="12">
        <f aca="true" t="shared" si="118" ref="G571:I572">G572</f>
        <v>60309897.44</v>
      </c>
      <c r="H571" s="12">
        <f t="shared" si="118"/>
        <v>60309897.44</v>
      </c>
      <c r="I571" s="12">
        <f t="shared" si="118"/>
        <v>50567850</v>
      </c>
      <c r="J571" s="94">
        <f t="shared" si="105"/>
        <v>100</v>
      </c>
      <c r="K571" s="49"/>
      <c r="L571" s="49"/>
      <c r="M571" s="49"/>
    </row>
    <row r="572" spans="1:10" ht="15.75">
      <c r="A572" s="5" t="s">
        <v>1009</v>
      </c>
      <c r="B572" s="6" t="s">
        <v>552</v>
      </c>
      <c r="C572" s="5" t="s">
        <v>482</v>
      </c>
      <c r="D572" s="5" t="s">
        <v>173</v>
      </c>
      <c r="E572" s="5" t="s">
        <v>641</v>
      </c>
      <c r="F572" s="5" t="s">
        <v>554</v>
      </c>
      <c r="G572" s="12">
        <f t="shared" si="118"/>
        <v>60309897.44</v>
      </c>
      <c r="H572" s="12">
        <f t="shared" si="118"/>
        <v>60309897.44</v>
      </c>
      <c r="I572" s="12">
        <f t="shared" si="118"/>
        <v>50567850</v>
      </c>
      <c r="J572" s="94">
        <f t="shared" si="105"/>
        <v>100</v>
      </c>
    </row>
    <row r="573" spans="1:10" ht="15.75">
      <c r="A573" s="5" t="s">
        <v>1010</v>
      </c>
      <c r="B573" s="6" t="s">
        <v>282</v>
      </c>
      <c r="C573" s="5" t="s">
        <v>482</v>
      </c>
      <c r="D573" s="5" t="s">
        <v>173</v>
      </c>
      <c r="E573" s="5" t="s">
        <v>641</v>
      </c>
      <c r="F573" s="5" t="s">
        <v>557</v>
      </c>
      <c r="G573" s="12">
        <v>60309897.44</v>
      </c>
      <c r="H573" s="12">
        <v>60309897.44</v>
      </c>
      <c r="I573" s="12">
        <v>50567850</v>
      </c>
      <c r="J573" s="94">
        <f t="shared" si="105"/>
        <v>100</v>
      </c>
    </row>
    <row r="574" spans="1:10" ht="15.75">
      <c r="A574" s="5" t="s">
        <v>1011</v>
      </c>
      <c r="B574" s="6" t="s">
        <v>983</v>
      </c>
      <c r="C574" s="5" t="s">
        <v>482</v>
      </c>
      <c r="D574" s="5" t="s">
        <v>173</v>
      </c>
      <c r="E574" s="5" t="s">
        <v>682</v>
      </c>
      <c r="F574" s="5"/>
      <c r="G574" s="12">
        <f>G575</f>
        <v>6262417</v>
      </c>
      <c r="H574" s="12">
        <f>H575</f>
        <v>6222427</v>
      </c>
      <c r="I574" s="12">
        <f>I575</f>
        <v>0</v>
      </c>
      <c r="J574" s="94">
        <f t="shared" si="105"/>
        <v>99.36142866244774</v>
      </c>
    </row>
    <row r="575" spans="1:10" ht="15.75">
      <c r="A575" s="5" t="s">
        <v>1012</v>
      </c>
      <c r="B575" s="6" t="s">
        <v>803</v>
      </c>
      <c r="C575" s="5" t="s">
        <v>482</v>
      </c>
      <c r="D575" s="5" t="s">
        <v>173</v>
      </c>
      <c r="E575" s="5" t="s">
        <v>584</v>
      </c>
      <c r="F575" s="5"/>
      <c r="G575" s="12">
        <f>G579+G576+G582+G585</f>
        <v>6262417</v>
      </c>
      <c r="H575" s="12">
        <f>H579+H576+H582+H585</f>
        <v>6222427</v>
      </c>
      <c r="I575" s="12">
        <f>I579</f>
        <v>0</v>
      </c>
      <c r="J575" s="94">
        <f t="shared" si="105"/>
        <v>99.36142866244774</v>
      </c>
    </row>
    <row r="576" spans="1:10" ht="63">
      <c r="A576" s="5" t="s">
        <v>1013</v>
      </c>
      <c r="B576" s="82" t="s">
        <v>1114</v>
      </c>
      <c r="C576" s="5" t="s">
        <v>482</v>
      </c>
      <c r="D576" s="5" t="s">
        <v>173</v>
      </c>
      <c r="E576" s="5" t="s">
        <v>1113</v>
      </c>
      <c r="F576" s="5"/>
      <c r="G576" s="12">
        <f aca="true" t="shared" si="119" ref="G576:I577">G577</f>
        <v>891850</v>
      </c>
      <c r="H576" s="12">
        <f t="shared" si="119"/>
        <v>891850</v>
      </c>
      <c r="I576" s="12">
        <f t="shared" si="119"/>
        <v>0</v>
      </c>
      <c r="J576" s="94">
        <f t="shared" si="105"/>
        <v>100</v>
      </c>
    </row>
    <row r="577" spans="1:10" ht="15.75">
      <c r="A577" s="5" t="s">
        <v>1014</v>
      </c>
      <c r="B577" s="6" t="s">
        <v>552</v>
      </c>
      <c r="C577" s="5" t="s">
        <v>482</v>
      </c>
      <c r="D577" s="5" t="s">
        <v>173</v>
      </c>
      <c r="E577" s="5" t="s">
        <v>1113</v>
      </c>
      <c r="F577" s="5" t="s">
        <v>554</v>
      </c>
      <c r="G577" s="12">
        <f t="shared" si="119"/>
        <v>891850</v>
      </c>
      <c r="H577" s="12">
        <f t="shared" si="119"/>
        <v>891850</v>
      </c>
      <c r="I577" s="12">
        <f t="shared" si="119"/>
        <v>0</v>
      </c>
      <c r="J577" s="94">
        <f t="shared" si="105"/>
        <v>100</v>
      </c>
    </row>
    <row r="578" spans="1:10" ht="15.75">
      <c r="A578" s="5" t="s">
        <v>1015</v>
      </c>
      <c r="B578" s="6" t="s">
        <v>282</v>
      </c>
      <c r="C578" s="5" t="s">
        <v>482</v>
      </c>
      <c r="D578" s="5" t="s">
        <v>173</v>
      </c>
      <c r="E578" s="5" t="s">
        <v>1113</v>
      </c>
      <c r="F578" s="5" t="s">
        <v>557</v>
      </c>
      <c r="G578" s="12">
        <v>891850</v>
      </c>
      <c r="H578" s="12">
        <v>891850</v>
      </c>
      <c r="I578" s="12">
        <v>0</v>
      </c>
      <c r="J578" s="94">
        <f t="shared" si="105"/>
        <v>100</v>
      </c>
    </row>
    <row r="579" spans="1:10" ht="72" customHeight="1">
      <c r="A579" s="5" t="s">
        <v>1016</v>
      </c>
      <c r="B579" s="78" t="s">
        <v>985</v>
      </c>
      <c r="C579" s="5" t="s">
        <v>482</v>
      </c>
      <c r="D579" s="5" t="s">
        <v>173</v>
      </c>
      <c r="E579" s="5" t="s">
        <v>984</v>
      </c>
      <c r="F579" s="5"/>
      <c r="G579" s="12">
        <f aca="true" t="shared" si="120" ref="G579:I580">G580</f>
        <v>3458288</v>
      </c>
      <c r="H579" s="12">
        <f t="shared" si="120"/>
        <v>3418298</v>
      </c>
      <c r="I579" s="12">
        <f t="shared" si="120"/>
        <v>0</v>
      </c>
      <c r="J579" s="94">
        <f t="shared" si="105"/>
        <v>98.84364749263219</v>
      </c>
    </row>
    <row r="580" spans="1:10" ht="15.75">
      <c r="A580" s="5" t="s">
        <v>1017</v>
      </c>
      <c r="B580" s="6" t="s">
        <v>552</v>
      </c>
      <c r="C580" s="5" t="s">
        <v>482</v>
      </c>
      <c r="D580" s="5" t="s">
        <v>173</v>
      </c>
      <c r="E580" s="5" t="s">
        <v>984</v>
      </c>
      <c r="F580" s="5" t="s">
        <v>554</v>
      </c>
      <c r="G580" s="12">
        <f t="shared" si="120"/>
        <v>3458288</v>
      </c>
      <c r="H580" s="12">
        <f t="shared" si="120"/>
        <v>3418298</v>
      </c>
      <c r="I580" s="12">
        <f t="shared" si="120"/>
        <v>0</v>
      </c>
      <c r="J580" s="94">
        <f t="shared" si="105"/>
        <v>98.84364749263219</v>
      </c>
    </row>
    <row r="581" spans="1:10" ht="15.75">
      <c r="A581" s="5" t="s">
        <v>1018</v>
      </c>
      <c r="B581" s="6" t="s">
        <v>282</v>
      </c>
      <c r="C581" s="5" t="s">
        <v>482</v>
      </c>
      <c r="D581" s="5" t="s">
        <v>173</v>
      </c>
      <c r="E581" s="5" t="s">
        <v>984</v>
      </c>
      <c r="F581" s="5" t="s">
        <v>557</v>
      </c>
      <c r="G581" s="12">
        <v>3458288</v>
      </c>
      <c r="H581" s="12">
        <v>3418298</v>
      </c>
      <c r="I581" s="12">
        <v>0</v>
      </c>
      <c r="J581" s="94">
        <f t="shared" si="105"/>
        <v>98.84364749263219</v>
      </c>
    </row>
    <row r="582" spans="1:10" ht="47.25">
      <c r="A582" s="5" t="s">
        <v>1019</v>
      </c>
      <c r="B582" s="22" t="s">
        <v>1076</v>
      </c>
      <c r="C582" s="5" t="s">
        <v>482</v>
      </c>
      <c r="D582" s="5" t="s">
        <v>173</v>
      </c>
      <c r="E582" s="5" t="s">
        <v>1077</v>
      </c>
      <c r="F582" s="5"/>
      <c r="G582" s="12">
        <f>G583</f>
        <v>778708</v>
      </c>
      <c r="H582" s="12">
        <f>H583</f>
        <v>778708</v>
      </c>
      <c r="I582" s="12">
        <v>0</v>
      </c>
      <c r="J582" s="94">
        <f t="shared" si="105"/>
        <v>100</v>
      </c>
    </row>
    <row r="583" spans="1:10" ht="15.75">
      <c r="A583" s="5" t="s">
        <v>1020</v>
      </c>
      <c r="B583" s="6" t="s">
        <v>552</v>
      </c>
      <c r="C583" s="5" t="s">
        <v>482</v>
      </c>
      <c r="D583" s="5" t="s">
        <v>173</v>
      </c>
      <c r="E583" s="5" t="s">
        <v>1077</v>
      </c>
      <c r="F583" s="5" t="s">
        <v>554</v>
      </c>
      <c r="G583" s="12">
        <f>G584</f>
        <v>778708</v>
      </c>
      <c r="H583" s="12">
        <f>H584</f>
        <v>778708</v>
      </c>
      <c r="I583" s="12">
        <v>0</v>
      </c>
      <c r="J583" s="94">
        <f t="shared" si="105"/>
        <v>100</v>
      </c>
    </row>
    <row r="584" spans="1:10" ht="15.75">
      <c r="A584" s="5" t="s">
        <v>1021</v>
      </c>
      <c r="B584" s="6" t="s">
        <v>282</v>
      </c>
      <c r="C584" s="5" t="s">
        <v>482</v>
      </c>
      <c r="D584" s="5" t="s">
        <v>173</v>
      </c>
      <c r="E584" s="5" t="s">
        <v>1077</v>
      </c>
      <c r="F584" s="5" t="s">
        <v>557</v>
      </c>
      <c r="G584" s="12">
        <v>778708</v>
      </c>
      <c r="H584" s="12">
        <v>778708</v>
      </c>
      <c r="I584" s="12">
        <v>0</v>
      </c>
      <c r="J584" s="94">
        <f t="shared" si="105"/>
        <v>100</v>
      </c>
    </row>
    <row r="585" spans="1:10" ht="96.75" customHeight="1">
      <c r="A585" s="5" t="s">
        <v>1022</v>
      </c>
      <c r="B585" s="6" t="s">
        <v>1172</v>
      </c>
      <c r="C585" s="5" t="s">
        <v>482</v>
      </c>
      <c r="D585" s="5" t="s">
        <v>173</v>
      </c>
      <c r="E585" s="5" t="s">
        <v>1171</v>
      </c>
      <c r="F585" s="5"/>
      <c r="G585" s="12">
        <f aca="true" t="shared" si="121" ref="G585:I586">G586</f>
        <v>1133571</v>
      </c>
      <c r="H585" s="12">
        <f t="shared" si="121"/>
        <v>1133571</v>
      </c>
      <c r="I585" s="12">
        <f t="shared" si="121"/>
        <v>0</v>
      </c>
      <c r="J585" s="94">
        <f>H585/G585*100</f>
        <v>100</v>
      </c>
    </row>
    <row r="586" spans="1:10" ht="15.75">
      <c r="A586" s="5" t="s">
        <v>1023</v>
      </c>
      <c r="B586" s="6" t="s">
        <v>552</v>
      </c>
      <c r="C586" s="5" t="s">
        <v>482</v>
      </c>
      <c r="D586" s="5" t="s">
        <v>173</v>
      </c>
      <c r="E586" s="5" t="s">
        <v>1171</v>
      </c>
      <c r="F586" s="5" t="s">
        <v>554</v>
      </c>
      <c r="G586" s="12">
        <f t="shared" si="121"/>
        <v>1133571</v>
      </c>
      <c r="H586" s="12">
        <f t="shared" si="121"/>
        <v>1133571</v>
      </c>
      <c r="I586" s="12">
        <f t="shared" si="121"/>
        <v>0</v>
      </c>
      <c r="J586" s="94">
        <f>H586/G586*100</f>
        <v>100</v>
      </c>
    </row>
    <row r="587" spans="1:10" ht="15.75">
      <c r="A587" s="5" t="s">
        <v>1024</v>
      </c>
      <c r="B587" s="6" t="s">
        <v>282</v>
      </c>
      <c r="C587" s="5" t="s">
        <v>482</v>
      </c>
      <c r="D587" s="5" t="s">
        <v>173</v>
      </c>
      <c r="E587" s="5" t="s">
        <v>1171</v>
      </c>
      <c r="F587" s="5" t="s">
        <v>557</v>
      </c>
      <c r="G587" s="12">
        <v>1133571</v>
      </c>
      <c r="H587" s="12">
        <v>1133571</v>
      </c>
      <c r="I587" s="12">
        <v>0</v>
      </c>
      <c r="J587" s="94">
        <f>H587/G587*100</f>
        <v>100</v>
      </c>
    </row>
    <row r="588" spans="1:10" ht="15.75">
      <c r="A588" s="5" t="s">
        <v>1025</v>
      </c>
      <c r="B588" s="18" t="s">
        <v>481</v>
      </c>
      <c r="C588" s="5"/>
      <c r="D588" s="5"/>
      <c r="E588" s="5"/>
      <c r="F588" s="5"/>
      <c r="G588" s="16">
        <v>0</v>
      </c>
      <c r="H588" s="16">
        <v>0</v>
      </c>
      <c r="I588" s="16">
        <v>25300000</v>
      </c>
      <c r="J588" s="94"/>
    </row>
    <row r="589" spans="1:10" ht="15.75">
      <c r="A589" s="15" t="s">
        <v>1026</v>
      </c>
      <c r="B589" s="18" t="s">
        <v>558</v>
      </c>
      <c r="C589" s="5"/>
      <c r="D589" s="5"/>
      <c r="E589" s="5"/>
      <c r="F589" s="5"/>
      <c r="G589" s="16">
        <f>G11+G219+G382+G497+G479+G588+G451+G469</f>
        <v>1142954718.39</v>
      </c>
      <c r="H589" s="16">
        <f>H11+H219+H382+H497+H479+H588+H451+H469</f>
        <v>1135338913.94</v>
      </c>
      <c r="I589" s="16" t="e">
        <f>I11+I219+I382+I497+I479+I588+I451+I469</f>
        <v>#REF!</v>
      </c>
      <c r="J589" s="95">
        <f>H589/G589*100</f>
        <v>99.33367400060014</v>
      </c>
    </row>
    <row r="591" ht="15.75">
      <c r="G591" s="45"/>
    </row>
  </sheetData>
  <sheetProtection/>
  <mergeCells count="6">
    <mergeCell ref="H1:J1"/>
    <mergeCell ref="H2:J2"/>
    <mergeCell ref="H3:J3"/>
    <mergeCell ref="H4:J4"/>
    <mergeCell ref="A6:J6"/>
    <mergeCell ref="A7:J7"/>
  </mergeCells>
  <printOptions/>
  <pageMargins left="0.3937007874015748" right="0.3937007874015748" top="1.1811023622047245" bottom="0.5905511811023623" header="0.3937007874015748" footer="0.3937007874015748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5"/>
  <sheetViews>
    <sheetView tabSelected="1" zoomScale="76" zoomScaleNormal="76" zoomScaleSheetLayoutView="75" zoomScalePageLayoutView="0" workbookViewId="0" topLeftCell="A1">
      <selection activeCell="N10" sqref="N10"/>
    </sheetView>
  </sheetViews>
  <sheetFormatPr defaultColWidth="19.25390625" defaultRowHeight="12.75"/>
  <cols>
    <col min="1" max="1" width="6.75390625" style="7" customWidth="1"/>
    <col min="2" max="2" width="63.875" style="8" customWidth="1"/>
    <col min="3" max="3" width="19.25390625" style="47" customWidth="1"/>
    <col min="4" max="4" width="11.625" style="47" customWidth="1"/>
    <col min="5" max="5" width="11.125" style="47" customWidth="1"/>
    <col min="6" max="6" width="25.00390625" style="49" customWidth="1"/>
    <col min="7" max="7" width="24.875" style="1" customWidth="1"/>
    <col min="8" max="8" width="20.25390625" style="1" hidden="1" customWidth="1"/>
    <col min="9" max="9" width="19.25390625" style="1" customWidth="1"/>
    <col min="10" max="16384" width="19.25390625" style="1" customWidth="1"/>
  </cols>
  <sheetData>
    <row r="1" spans="7:8" ht="18.75">
      <c r="G1" s="102" t="s">
        <v>1200</v>
      </c>
      <c r="H1" s="102"/>
    </row>
    <row r="2" spans="7:8" ht="18.75">
      <c r="G2" s="102" t="s">
        <v>692</v>
      </c>
      <c r="H2" s="102"/>
    </row>
    <row r="3" spans="7:8" ht="18.75">
      <c r="G3" s="102" t="s">
        <v>691</v>
      </c>
      <c r="H3" s="102"/>
    </row>
    <row r="4" spans="7:9" ht="18.75">
      <c r="G4" s="102" t="s">
        <v>1204</v>
      </c>
      <c r="H4" s="102"/>
      <c r="I4" s="102"/>
    </row>
    <row r="5" spans="7:8" ht="16.5" customHeight="1">
      <c r="G5" s="70"/>
      <c r="H5" s="70"/>
    </row>
    <row r="6" spans="1:9" ht="57" customHeight="1">
      <c r="A6" s="108" t="s">
        <v>1188</v>
      </c>
      <c r="B6" s="108"/>
      <c r="C6" s="108"/>
      <c r="D6" s="108"/>
      <c r="E6" s="108"/>
      <c r="F6" s="108"/>
      <c r="G6" s="108"/>
      <c r="H6" s="108"/>
      <c r="I6" s="108"/>
    </row>
    <row r="7" spans="1:6" ht="15.75">
      <c r="A7" s="72"/>
      <c r="B7" s="46"/>
      <c r="C7" s="46"/>
      <c r="D7" s="46"/>
      <c r="E7" s="46"/>
      <c r="F7" s="48"/>
    </row>
    <row r="8" spans="1:8" ht="15.75">
      <c r="A8" s="9"/>
      <c r="B8" s="43"/>
      <c r="C8" s="9"/>
      <c r="D8" s="9"/>
      <c r="E8" s="9"/>
      <c r="F8" s="44"/>
      <c r="G8" s="27" t="s">
        <v>121</v>
      </c>
      <c r="H8" s="27" t="s">
        <v>274</v>
      </c>
    </row>
    <row r="9" spans="1:9" ht="47.25">
      <c r="A9" s="11" t="s">
        <v>135</v>
      </c>
      <c r="B9" s="11" t="s">
        <v>86</v>
      </c>
      <c r="C9" s="5" t="s">
        <v>32</v>
      </c>
      <c r="D9" s="5" t="s">
        <v>33</v>
      </c>
      <c r="E9" s="5" t="s">
        <v>88</v>
      </c>
      <c r="F9" s="30" t="s">
        <v>1194</v>
      </c>
      <c r="G9" s="28" t="s">
        <v>1185</v>
      </c>
      <c r="H9" s="28" t="s">
        <v>908</v>
      </c>
      <c r="I9" s="101" t="s">
        <v>1193</v>
      </c>
    </row>
    <row r="10" spans="1:9" ht="15.75">
      <c r="A10" s="5" t="s">
        <v>138</v>
      </c>
      <c r="B10" s="5" t="s">
        <v>139</v>
      </c>
      <c r="C10" s="5" t="s">
        <v>140</v>
      </c>
      <c r="D10" s="5" t="s">
        <v>141</v>
      </c>
      <c r="E10" s="5" t="s">
        <v>142</v>
      </c>
      <c r="F10" s="5" t="s">
        <v>143</v>
      </c>
      <c r="G10" s="5" t="s">
        <v>144</v>
      </c>
      <c r="H10" s="5" t="s">
        <v>148</v>
      </c>
      <c r="I10" s="93">
        <v>8</v>
      </c>
    </row>
    <row r="11" spans="1:9" ht="63">
      <c r="A11" s="5" t="s">
        <v>138</v>
      </c>
      <c r="B11" s="18" t="s">
        <v>845</v>
      </c>
      <c r="C11" s="15" t="s">
        <v>596</v>
      </c>
      <c r="D11" s="15" t="s">
        <v>89</v>
      </c>
      <c r="E11" s="15" t="s">
        <v>89</v>
      </c>
      <c r="F11" s="16">
        <f>F23+F12</f>
        <v>24905840</v>
      </c>
      <c r="G11" s="16">
        <f>G23+G12</f>
        <v>24249838.8</v>
      </c>
      <c r="H11" s="16" t="e">
        <f>H23+H12</f>
        <v>#REF!</v>
      </c>
      <c r="I11" s="99">
        <f>G11/F11*100</f>
        <v>97.36607478406671</v>
      </c>
    </row>
    <row r="12" spans="1:9" ht="53.25" customHeight="1">
      <c r="A12" s="5" t="s">
        <v>139</v>
      </c>
      <c r="B12" s="6" t="s">
        <v>954</v>
      </c>
      <c r="C12" s="5" t="s">
        <v>950</v>
      </c>
      <c r="D12" s="15"/>
      <c r="E12" s="15"/>
      <c r="F12" s="12">
        <f>F13+F18</f>
        <v>8923640</v>
      </c>
      <c r="G12" s="12">
        <f>G13+G18</f>
        <v>8267638.8</v>
      </c>
      <c r="H12" s="12">
        <f aca="true" t="shared" si="0" ref="G12:H16">H13</f>
        <v>0</v>
      </c>
      <c r="I12" s="99">
        <f aca="true" t="shared" si="1" ref="I12:I75">G12/F12*100</f>
        <v>92.64872630451251</v>
      </c>
    </row>
    <row r="13" spans="1:9" ht="122.25" customHeight="1">
      <c r="A13" s="5" t="s">
        <v>140</v>
      </c>
      <c r="B13" s="6" t="s">
        <v>955</v>
      </c>
      <c r="C13" s="5" t="s">
        <v>951</v>
      </c>
      <c r="D13" s="15"/>
      <c r="E13" s="15"/>
      <c r="F13" s="12">
        <f>'прил 4'!G167</f>
        <v>1841540</v>
      </c>
      <c r="G13" s="12">
        <f t="shared" si="0"/>
        <v>1185538.8</v>
      </c>
      <c r="H13" s="12">
        <f t="shared" si="0"/>
        <v>0</v>
      </c>
      <c r="I13" s="99">
        <f t="shared" si="1"/>
        <v>64.37757529024621</v>
      </c>
    </row>
    <row r="14" spans="1:9" ht="31.5">
      <c r="A14" s="5" t="s">
        <v>141</v>
      </c>
      <c r="B14" s="6" t="s">
        <v>268</v>
      </c>
      <c r="C14" s="5" t="s">
        <v>951</v>
      </c>
      <c r="D14" s="5" t="s">
        <v>95</v>
      </c>
      <c r="E14" s="15"/>
      <c r="F14" s="12">
        <f>F15</f>
        <v>1841540</v>
      </c>
      <c r="G14" s="12">
        <f t="shared" si="0"/>
        <v>1185538.8</v>
      </c>
      <c r="H14" s="12">
        <f t="shared" si="0"/>
        <v>0</v>
      </c>
      <c r="I14" s="99">
        <f t="shared" si="1"/>
        <v>64.37757529024621</v>
      </c>
    </row>
    <row r="15" spans="1:9" ht="39" customHeight="1">
      <c r="A15" s="5" t="s">
        <v>142</v>
      </c>
      <c r="B15" s="6" t="s">
        <v>96</v>
      </c>
      <c r="C15" s="5" t="s">
        <v>951</v>
      </c>
      <c r="D15" s="5" t="s">
        <v>97</v>
      </c>
      <c r="E15" s="15"/>
      <c r="F15" s="12">
        <f>F16</f>
        <v>1841540</v>
      </c>
      <c r="G15" s="12">
        <f t="shared" si="0"/>
        <v>1185538.8</v>
      </c>
      <c r="H15" s="12">
        <f t="shared" si="0"/>
        <v>0</v>
      </c>
      <c r="I15" s="99">
        <f t="shared" si="1"/>
        <v>64.37757529024621</v>
      </c>
    </row>
    <row r="16" spans="1:9" ht="15.75">
      <c r="A16" s="5" t="s">
        <v>143</v>
      </c>
      <c r="B16" s="6" t="s">
        <v>545</v>
      </c>
      <c r="C16" s="5" t="s">
        <v>951</v>
      </c>
      <c r="D16" s="5" t="s">
        <v>97</v>
      </c>
      <c r="E16" s="5" t="s">
        <v>157</v>
      </c>
      <c r="F16" s="12">
        <f>F17</f>
        <v>1841540</v>
      </c>
      <c r="G16" s="12">
        <f t="shared" si="0"/>
        <v>1185538.8</v>
      </c>
      <c r="H16" s="12">
        <f t="shared" si="0"/>
        <v>0</v>
      </c>
      <c r="I16" s="99">
        <f t="shared" si="1"/>
        <v>64.37757529024621</v>
      </c>
    </row>
    <row r="17" spans="1:9" ht="31.5">
      <c r="A17" s="5" t="s">
        <v>144</v>
      </c>
      <c r="B17" s="6" t="s">
        <v>952</v>
      </c>
      <c r="C17" s="5" t="s">
        <v>951</v>
      </c>
      <c r="D17" s="5" t="s">
        <v>97</v>
      </c>
      <c r="E17" s="5" t="s">
        <v>949</v>
      </c>
      <c r="F17" s="12">
        <f>'прил 4'!G169</f>
        <v>1841540</v>
      </c>
      <c r="G17" s="12">
        <f>'прил 4'!H169</f>
        <v>1185538.8</v>
      </c>
      <c r="H17" s="12">
        <f>'прил 4'!I169</f>
        <v>0</v>
      </c>
      <c r="I17" s="99">
        <f t="shared" si="1"/>
        <v>64.37757529024621</v>
      </c>
    </row>
    <row r="18" spans="1:9" ht="119.25" customHeight="1">
      <c r="A18" s="5" t="s">
        <v>148</v>
      </c>
      <c r="B18" s="6" t="s">
        <v>1081</v>
      </c>
      <c r="C18" s="5" t="s">
        <v>1080</v>
      </c>
      <c r="D18" s="15"/>
      <c r="E18" s="15"/>
      <c r="F18" s="12">
        <f>F22</f>
        <v>7082100</v>
      </c>
      <c r="G18" s="12">
        <f>G22</f>
        <v>7082100</v>
      </c>
      <c r="H18" s="12">
        <f>H22</f>
        <v>0</v>
      </c>
      <c r="I18" s="99">
        <f t="shared" si="1"/>
        <v>100</v>
      </c>
    </row>
    <row r="19" spans="1:9" ht="31.5">
      <c r="A19" s="5" t="s">
        <v>149</v>
      </c>
      <c r="B19" s="6" t="s">
        <v>268</v>
      </c>
      <c r="C19" s="5" t="s">
        <v>1080</v>
      </c>
      <c r="D19" s="5" t="s">
        <v>95</v>
      </c>
      <c r="E19" s="15"/>
      <c r="F19" s="12">
        <f>F22</f>
        <v>7082100</v>
      </c>
      <c r="G19" s="12">
        <f>G22</f>
        <v>7082100</v>
      </c>
      <c r="H19" s="12">
        <f>H22</f>
        <v>0</v>
      </c>
      <c r="I19" s="99">
        <f t="shared" si="1"/>
        <v>100</v>
      </c>
    </row>
    <row r="20" spans="1:9" ht="31.5">
      <c r="A20" s="5" t="s">
        <v>151</v>
      </c>
      <c r="B20" s="6" t="s">
        <v>96</v>
      </c>
      <c r="C20" s="5" t="s">
        <v>1080</v>
      </c>
      <c r="D20" s="5" t="s">
        <v>97</v>
      </c>
      <c r="E20" s="15"/>
      <c r="F20" s="12">
        <f>F22</f>
        <v>7082100</v>
      </c>
      <c r="G20" s="12">
        <f>G22</f>
        <v>7082100</v>
      </c>
      <c r="H20" s="12">
        <f>H22</f>
        <v>0</v>
      </c>
      <c r="I20" s="99">
        <f t="shared" si="1"/>
        <v>100</v>
      </c>
    </row>
    <row r="21" spans="1:9" ht="15.75">
      <c r="A21" s="5" t="s">
        <v>152</v>
      </c>
      <c r="B21" s="6" t="s">
        <v>545</v>
      </c>
      <c r="C21" s="5" t="s">
        <v>1080</v>
      </c>
      <c r="D21" s="5" t="s">
        <v>97</v>
      </c>
      <c r="E21" s="5" t="s">
        <v>157</v>
      </c>
      <c r="F21" s="12">
        <f>F22</f>
        <v>7082100</v>
      </c>
      <c r="G21" s="12">
        <f>G22</f>
        <v>7082100</v>
      </c>
      <c r="H21" s="12">
        <f>H22</f>
        <v>0</v>
      </c>
      <c r="I21" s="99">
        <f t="shared" si="1"/>
        <v>100</v>
      </c>
    </row>
    <row r="22" spans="1:9" ht="31.5">
      <c r="A22" s="5" t="s">
        <v>153</v>
      </c>
      <c r="B22" s="6" t="s">
        <v>952</v>
      </c>
      <c r="C22" s="5" t="s">
        <v>1080</v>
      </c>
      <c r="D22" s="5" t="s">
        <v>97</v>
      </c>
      <c r="E22" s="5" t="s">
        <v>949</v>
      </c>
      <c r="F22" s="12">
        <f>'прил 4'!G172</f>
        <v>7082100</v>
      </c>
      <c r="G22" s="12">
        <f>'прил 4'!H172</f>
        <v>7082100</v>
      </c>
      <c r="H22" s="12">
        <f>'прил 4'!I172</f>
        <v>0</v>
      </c>
      <c r="I22" s="99">
        <f t="shared" si="1"/>
        <v>100</v>
      </c>
    </row>
    <row r="23" spans="1:9" ht="15.75">
      <c r="A23" s="5" t="s">
        <v>65</v>
      </c>
      <c r="B23" s="32" t="str">
        <f>'прил 4'!B160</f>
        <v>Отдельное мероприятие</v>
      </c>
      <c r="C23" s="31" t="s">
        <v>697</v>
      </c>
      <c r="D23" s="31"/>
      <c r="E23" s="31"/>
      <c r="F23" s="96">
        <f>F24</f>
        <v>15982200</v>
      </c>
      <c r="G23" s="96">
        <f>G24</f>
        <v>15982200</v>
      </c>
      <c r="H23" s="96" t="e">
        <f>H24+#REF!</f>
        <v>#REF!</v>
      </c>
      <c r="I23" s="99">
        <f t="shared" si="1"/>
        <v>100</v>
      </c>
    </row>
    <row r="24" spans="1:9" ht="81.75" customHeight="1">
      <c r="A24" s="5" t="s">
        <v>13</v>
      </c>
      <c r="B24" s="6" t="str">
        <f>'прил 4'!B161</f>
        <v>Реализация отдельных  мер по обеспечению ограничения платы граждан за  коммунальные услуги в рамках отдельного мероприятия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v>
      </c>
      <c r="C24" s="5" t="s">
        <v>807</v>
      </c>
      <c r="D24" s="5"/>
      <c r="E24" s="5"/>
      <c r="F24" s="12">
        <f>F25</f>
        <v>15982200</v>
      </c>
      <c r="G24" s="12">
        <f aca="true" t="shared" si="2" ref="G24:H27">G25</f>
        <v>15982200</v>
      </c>
      <c r="H24" s="12">
        <f t="shared" si="2"/>
        <v>13958300</v>
      </c>
      <c r="I24" s="99">
        <f t="shared" si="1"/>
        <v>100</v>
      </c>
    </row>
    <row r="25" spans="1:9" ht="15.75">
      <c r="A25" s="5" t="s">
        <v>14</v>
      </c>
      <c r="B25" s="6" t="s">
        <v>100</v>
      </c>
      <c r="C25" s="5" t="s">
        <v>807</v>
      </c>
      <c r="D25" s="5" t="s">
        <v>101</v>
      </c>
      <c r="E25" s="5"/>
      <c r="F25" s="12">
        <f>F26</f>
        <v>15982200</v>
      </c>
      <c r="G25" s="12">
        <f t="shared" si="2"/>
        <v>15982200</v>
      </c>
      <c r="H25" s="12">
        <f t="shared" si="2"/>
        <v>13958300</v>
      </c>
      <c r="I25" s="99">
        <f t="shared" si="1"/>
        <v>100</v>
      </c>
    </row>
    <row r="26" spans="1:9" ht="47.25">
      <c r="A26" s="5" t="s">
        <v>15</v>
      </c>
      <c r="B26" s="6" t="s">
        <v>944</v>
      </c>
      <c r="C26" s="5" t="s">
        <v>807</v>
      </c>
      <c r="D26" s="5" t="s">
        <v>165</v>
      </c>
      <c r="E26" s="5"/>
      <c r="F26" s="12">
        <f>F27</f>
        <v>15982200</v>
      </c>
      <c r="G26" s="12">
        <f>G27</f>
        <v>15982200</v>
      </c>
      <c r="H26" s="12">
        <f>H27</f>
        <v>13958300</v>
      </c>
      <c r="I26" s="99">
        <f t="shared" si="1"/>
        <v>100</v>
      </c>
    </row>
    <row r="27" spans="1:9" ht="15.75">
      <c r="A27" s="5" t="s">
        <v>16</v>
      </c>
      <c r="B27" s="6" t="s">
        <v>545</v>
      </c>
      <c r="C27" s="5" t="s">
        <v>807</v>
      </c>
      <c r="D27" s="5" t="s">
        <v>165</v>
      </c>
      <c r="E27" s="5" t="s">
        <v>157</v>
      </c>
      <c r="F27" s="12">
        <f>F28</f>
        <v>15982200</v>
      </c>
      <c r="G27" s="12">
        <f t="shared" si="2"/>
        <v>15982200</v>
      </c>
      <c r="H27" s="12">
        <f t="shared" si="2"/>
        <v>13958300</v>
      </c>
      <c r="I27" s="99">
        <f t="shared" si="1"/>
        <v>100</v>
      </c>
    </row>
    <row r="28" spans="1:9" ht="15.75">
      <c r="A28" s="5" t="s">
        <v>17</v>
      </c>
      <c r="B28" s="6" t="s">
        <v>35</v>
      </c>
      <c r="C28" s="5" t="s">
        <v>807</v>
      </c>
      <c r="D28" s="5" t="s">
        <v>165</v>
      </c>
      <c r="E28" s="5" t="s">
        <v>158</v>
      </c>
      <c r="F28" s="12">
        <f>'прил 4'!G163</f>
        <v>15982200</v>
      </c>
      <c r="G28" s="12">
        <f>'прил 4'!H163</f>
        <v>15982200</v>
      </c>
      <c r="H28" s="12">
        <f>'прил 4'!I163</f>
        <v>13958300</v>
      </c>
      <c r="I28" s="99">
        <f t="shared" si="1"/>
        <v>100</v>
      </c>
    </row>
    <row r="29" spans="1:9" ht="31.5">
      <c r="A29" s="5" t="s">
        <v>18</v>
      </c>
      <c r="B29" s="18" t="s">
        <v>933</v>
      </c>
      <c r="C29" s="15" t="s">
        <v>915</v>
      </c>
      <c r="D29" s="15"/>
      <c r="E29" s="15"/>
      <c r="F29" s="16">
        <f aca="true" t="shared" si="3" ref="F29:G34">F30</f>
        <v>3987845.18</v>
      </c>
      <c r="G29" s="16">
        <f t="shared" si="3"/>
        <v>3402845.18</v>
      </c>
      <c r="H29" s="16">
        <f aca="true" t="shared" si="4" ref="G29:H34">H30</f>
        <v>100000</v>
      </c>
      <c r="I29" s="99">
        <f t="shared" si="1"/>
        <v>85.33042348449446</v>
      </c>
    </row>
    <row r="30" spans="1:9" ht="34.5" customHeight="1">
      <c r="A30" s="5" t="s">
        <v>66</v>
      </c>
      <c r="B30" s="32" t="s">
        <v>916</v>
      </c>
      <c r="C30" s="31" t="s">
        <v>917</v>
      </c>
      <c r="D30" s="31"/>
      <c r="E30" s="31"/>
      <c r="F30" s="96">
        <f t="shared" si="3"/>
        <v>3987845.18</v>
      </c>
      <c r="G30" s="96">
        <f t="shared" si="3"/>
        <v>3402845.18</v>
      </c>
      <c r="H30" s="96">
        <f t="shared" si="4"/>
        <v>100000</v>
      </c>
      <c r="I30" s="99">
        <f t="shared" si="1"/>
        <v>85.33042348449446</v>
      </c>
    </row>
    <row r="31" spans="1:9" ht="81.75" customHeight="1">
      <c r="A31" s="5" t="s">
        <v>178</v>
      </c>
      <c r="B31" s="6" t="s">
        <v>918</v>
      </c>
      <c r="C31" s="5" t="s">
        <v>919</v>
      </c>
      <c r="D31" s="5"/>
      <c r="E31" s="5"/>
      <c r="F31" s="12">
        <f t="shared" si="3"/>
        <v>3987845.18</v>
      </c>
      <c r="G31" s="12">
        <f t="shared" si="4"/>
        <v>3402845.18</v>
      </c>
      <c r="H31" s="12">
        <f t="shared" si="4"/>
        <v>100000</v>
      </c>
      <c r="I31" s="99">
        <f t="shared" si="1"/>
        <v>85.33042348449446</v>
      </c>
    </row>
    <row r="32" spans="1:9" ht="31.5">
      <c r="A32" s="5" t="s">
        <v>19</v>
      </c>
      <c r="B32" s="6" t="s">
        <v>268</v>
      </c>
      <c r="C32" s="5" t="s">
        <v>919</v>
      </c>
      <c r="D32" s="5" t="s">
        <v>95</v>
      </c>
      <c r="E32" s="5"/>
      <c r="F32" s="12">
        <f t="shared" si="3"/>
        <v>3987845.18</v>
      </c>
      <c r="G32" s="12">
        <f t="shared" si="4"/>
        <v>3402845.18</v>
      </c>
      <c r="H32" s="12">
        <f t="shared" si="4"/>
        <v>100000</v>
      </c>
      <c r="I32" s="99">
        <f t="shared" si="1"/>
        <v>85.33042348449446</v>
      </c>
    </row>
    <row r="33" spans="1:9" ht="31.5">
      <c r="A33" s="5" t="s">
        <v>20</v>
      </c>
      <c r="B33" s="6" t="s">
        <v>96</v>
      </c>
      <c r="C33" s="5" t="s">
        <v>919</v>
      </c>
      <c r="D33" s="5" t="s">
        <v>97</v>
      </c>
      <c r="E33" s="5"/>
      <c r="F33" s="12">
        <f t="shared" si="3"/>
        <v>3987845.18</v>
      </c>
      <c r="G33" s="12">
        <f t="shared" si="4"/>
        <v>3402845.18</v>
      </c>
      <c r="H33" s="12">
        <f t="shared" si="4"/>
        <v>100000</v>
      </c>
      <c r="I33" s="99">
        <f t="shared" si="1"/>
        <v>85.33042348449446</v>
      </c>
    </row>
    <row r="34" spans="1:9" ht="15.75">
      <c r="A34" s="5" t="s">
        <v>21</v>
      </c>
      <c r="B34" s="6" t="s">
        <v>815</v>
      </c>
      <c r="C34" s="5" t="s">
        <v>919</v>
      </c>
      <c r="D34" s="5" t="s">
        <v>97</v>
      </c>
      <c r="E34" s="5" t="s">
        <v>816</v>
      </c>
      <c r="F34" s="12">
        <f t="shared" si="3"/>
        <v>3987845.18</v>
      </c>
      <c r="G34" s="12">
        <f t="shared" si="4"/>
        <v>3402845.18</v>
      </c>
      <c r="H34" s="12">
        <f t="shared" si="4"/>
        <v>100000</v>
      </c>
      <c r="I34" s="99">
        <f t="shared" si="1"/>
        <v>85.33042348449446</v>
      </c>
    </row>
    <row r="35" spans="1:9" ht="15.75">
      <c r="A35" s="5" t="s">
        <v>22</v>
      </c>
      <c r="B35" s="6" t="s">
        <v>912</v>
      </c>
      <c r="C35" s="5" t="s">
        <v>919</v>
      </c>
      <c r="D35" s="5" t="s">
        <v>97</v>
      </c>
      <c r="E35" s="5" t="s">
        <v>913</v>
      </c>
      <c r="F35" s="12">
        <f>'прил 4'!G187</f>
        <v>3987845.18</v>
      </c>
      <c r="G35" s="12">
        <f>'прил 4'!H187</f>
        <v>3402845.18</v>
      </c>
      <c r="H35" s="12">
        <f>'прил 4'!I187</f>
        <v>100000</v>
      </c>
      <c r="I35" s="99">
        <f t="shared" si="1"/>
        <v>85.33042348449446</v>
      </c>
    </row>
    <row r="36" spans="1:9" ht="31.5">
      <c r="A36" s="5" t="s">
        <v>23</v>
      </c>
      <c r="B36" s="18" t="s">
        <v>832</v>
      </c>
      <c r="C36" s="15" t="s">
        <v>597</v>
      </c>
      <c r="D36" s="15"/>
      <c r="E36" s="15"/>
      <c r="F36" s="16">
        <f>F37+F48+F54</f>
        <v>4626351</v>
      </c>
      <c r="G36" s="16">
        <f>G37+G48+G54</f>
        <v>4622094</v>
      </c>
      <c r="H36" s="16">
        <f>H37+H48+H54</f>
        <v>4125126.83</v>
      </c>
      <c r="I36" s="99">
        <f t="shared" si="1"/>
        <v>99.9079836354829</v>
      </c>
    </row>
    <row r="37" spans="1:9" ht="34.5" customHeight="1">
      <c r="A37" s="5" t="s">
        <v>24</v>
      </c>
      <c r="B37" s="32" t="s">
        <v>780</v>
      </c>
      <c r="C37" s="31" t="s">
        <v>621</v>
      </c>
      <c r="D37" s="31"/>
      <c r="E37" s="31"/>
      <c r="F37" s="96">
        <f>F38+F43</f>
        <v>2918651</v>
      </c>
      <c r="G37" s="96">
        <f>G38+G43</f>
        <v>2914394</v>
      </c>
      <c r="H37" s="96">
        <f>H38+H43</f>
        <v>1991700</v>
      </c>
      <c r="I37" s="99">
        <f t="shared" si="1"/>
        <v>99.85414494573006</v>
      </c>
    </row>
    <row r="38" spans="1:9" ht="78.75">
      <c r="A38" s="5" t="s">
        <v>25</v>
      </c>
      <c r="B38" s="6" t="str">
        <f>'прил 4'!B393</f>
        <v>Обеспечение деятельности (оказание услуг) МБУ "Молодежный Дом культуры"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v>
      </c>
      <c r="C38" s="5" t="s">
        <v>622</v>
      </c>
      <c r="D38" s="5"/>
      <c r="E38" s="5"/>
      <c r="F38" s="12">
        <f>F39</f>
        <v>2593651</v>
      </c>
      <c r="G38" s="28">
        <f aca="true" t="shared" si="5" ref="G38:H41">G39</f>
        <v>2589394</v>
      </c>
      <c r="H38" s="28">
        <f t="shared" si="5"/>
        <v>1666700</v>
      </c>
      <c r="I38" s="99">
        <f t="shared" si="1"/>
        <v>99.83586843411084</v>
      </c>
    </row>
    <row r="39" spans="1:9" ht="31.5">
      <c r="A39" s="5" t="s">
        <v>26</v>
      </c>
      <c r="B39" s="6" t="s">
        <v>166</v>
      </c>
      <c r="C39" s="5" t="s">
        <v>622</v>
      </c>
      <c r="D39" s="5" t="s">
        <v>167</v>
      </c>
      <c r="E39" s="5"/>
      <c r="F39" s="12">
        <f>F40</f>
        <v>2593651</v>
      </c>
      <c r="G39" s="28">
        <f t="shared" si="5"/>
        <v>2589394</v>
      </c>
      <c r="H39" s="28">
        <f t="shared" si="5"/>
        <v>1666700</v>
      </c>
      <c r="I39" s="99">
        <f t="shared" si="1"/>
        <v>99.83586843411084</v>
      </c>
    </row>
    <row r="40" spans="1:9" ht="15.75">
      <c r="A40" s="5" t="s">
        <v>27</v>
      </c>
      <c r="B40" s="6" t="s">
        <v>117</v>
      </c>
      <c r="C40" s="5" t="s">
        <v>622</v>
      </c>
      <c r="D40" s="5" t="s">
        <v>118</v>
      </c>
      <c r="E40" s="5"/>
      <c r="F40" s="12">
        <f>F41</f>
        <v>2593651</v>
      </c>
      <c r="G40" s="28">
        <f t="shared" si="5"/>
        <v>2589394</v>
      </c>
      <c r="H40" s="28">
        <f t="shared" si="5"/>
        <v>1666700</v>
      </c>
      <c r="I40" s="99">
        <f t="shared" si="1"/>
        <v>99.83586843411084</v>
      </c>
    </row>
    <row r="41" spans="1:9" ht="15.75">
      <c r="A41" s="5" t="s">
        <v>179</v>
      </c>
      <c r="B41" s="6" t="s">
        <v>169</v>
      </c>
      <c r="C41" s="5" t="s">
        <v>622</v>
      </c>
      <c r="D41" s="5" t="s">
        <v>118</v>
      </c>
      <c r="E41" s="5" t="s">
        <v>160</v>
      </c>
      <c r="F41" s="12">
        <f>F42</f>
        <v>2593651</v>
      </c>
      <c r="G41" s="28">
        <f t="shared" si="5"/>
        <v>2589394</v>
      </c>
      <c r="H41" s="28">
        <f t="shared" si="5"/>
        <v>1666700</v>
      </c>
      <c r="I41" s="99">
        <f t="shared" si="1"/>
        <v>99.83586843411084</v>
      </c>
    </row>
    <row r="42" spans="1:9" ht="15.75">
      <c r="A42" s="5" t="s">
        <v>180</v>
      </c>
      <c r="B42" s="6" t="s">
        <v>265</v>
      </c>
      <c r="C42" s="5" t="s">
        <v>622</v>
      </c>
      <c r="D42" s="5" t="s">
        <v>118</v>
      </c>
      <c r="E42" s="5" t="s">
        <v>45</v>
      </c>
      <c r="F42" s="12">
        <f>'прил 4'!G395</f>
        <v>2593651</v>
      </c>
      <c r="G42" s="12">
        <f>'прил 4'!H395</f>
        <v>2589394</v>
      </c>
      <c r="H42" s="12">
        <f>'прил 4'!I395</f>
        <v>1666700</v>
      </c>
      <c r="I42" s="99">
        <f t="shared" si="1"/>
        <v>99.83586843411084</v>
      </c>
    </row>
    <row r="43" spans="1:9" ht="66" customHeight="1">
      <c r="A43" s="5" t="s">
        <v>28</v>
      </c>
      <c r="B43" s="6" t="s">
        <v>781</v>
      </c>
      <c r="C43" s="5" t="s">
        <v>546</v>
      </c>
      <c r="D43" s="5"/>
      <c r="E43" s="5"/>
      <c r="F43" s="12">
        <f aca="true" t="shared" si="6" ref="F43:H46">F44</f>
        <v>325000</v>
      </c>
      <c r="G43" s="12">
        <f t="shared" si="6"/>
        <v>325000</v>
      </c>
      <c r="H43" s="12">
        <f t="shared" si="6"/>
        <v>325000</v>
      </c>
      <c r="I43" s="99">
        <f t="shared" si="1"/>
        <v>100</v>
      </c>
    </row>
    <row r="44" spans="1:9" ht="31.5">
      <c r="A44" s="5" t="s">
        <v>29</v>
      </c>
      <c r="B44" s="6" t="s">
        <v>166</v>
      </c>
      <c r="C44" s="5" t="s">
        <v>546</v>
      </c>
      <c r="D44" s="5" t="s">
        <v>167</v>
      </c>
      <c r="E44" s="5"/>
      <c r="F44" s="12">
        <f t="shared" si="6"/>
        <v>325000</v>
      </c>
      <c r="G44" s="12">
        <f t="shared" si="6"/>
        <v>325000</v>
      </c>
      <c r="H44" s="12">
        <f t="shared" si="6"/>
        <v>325000</v>
      </c>
      <c r="I44" s="99">
        <f t="shared" si="1"/>
        <v>100</v>
      </c>
    </row>
    <row r="45" spans="1:9" ht="15.75">
      <c r="A45" s="5" t="s">
        <v>30</v>
      </c>
      <c r="B45" s="6" t="s">
        <v>117</v>
      </c>
      <c r="C45" s="5" t="s">
        <v>546</v>
      </c>
      <c r="D45" s="5" t="s">
        <v>118</v>
      </c>
      <c r="E45" s="5"/>
      <c r="F45" s="12">
        <f t="shared" si="6"/>
        <v>325000</v>
      </c>
      <c r="G45" s="12">
        <f t="shared" si="6"/>
        <v>325000</v>
      </c>
      <c r="H45" s="12">
        <f t="shared" si="6"/>
        <v>325000</v>
      </c>
      <c r="I45" s="99">
        <f t="shared" si="1"/>
        <v>100</v>
      </c>
    </row>
    <row r="46" spans="1:9" ht="15.75">
      <c r="A46" s="5" t="s">
        <v>31</v>
      </c>
      <c r="B46" s="6" t="s">
        <v>169</v>
      </c>
      <c r="C46" s="5" t="s">
        <v>546</v>
      </c>
      <c r="D46" s="5" t="s">
        <v>118</v>
      </c>
      <c r="E46" s="5" t="s">
        <v>160</v>
      </c>
      <c r="F46" s="12">
        <f t="shared" si="6"/>
        <v>325000</v>
      </c>
      <c r="G46" s="12">
        <f t="shared" si="6"/>
        <v>325000</v>
      </c>
      <c r="H46" s="12">
        <f t="shared" si="6"/>
        <v>325000</v>
      </c>
      <c r="I46" s="99">
        <f t="shared" si="1"/>
        <v>100</v>
      </c>
    </row>
    <row r="47" spans="1:9" ht="15.75">
      <c r="A47" s="5" t="s">
        <v>67</v>
      </c>
      <c r="B47" s="6" t="s">
        <v>265</v>
      </c>
      <c r="C47" s="5" t="s">
        <v>546</v>
      </c>
      <c r="D47" s="5" t="s">
        <v>118</v>
      </c>
      <c r="E47" s="5" t="s">
        <v>45</v>
      </c>
      <c r="F47" s="12">
        <f>'прил 4'!G398</f>
        <v>325000</v>
      </c>
      <c r="G47" s="12">
        <f>'прил 4'!H398</f>
        <v>325000</v>
      </c>
      <c r="H47" s="12">
        <f>'прил 4'!I398</f>
        <v>325000</v>
      </c>
      <c r="I47" s="99">
        <f t="shared" si="1"/>
        <v>100</v>
      </c>
    </row>
    <row r="48" spans="1:9" ht="31.5">
      <c r="A48" s="5" t="s">
        <v>39</v>
      </c>
      <c r="B48" s="32" t="s">
        <v>782</v>
      </c>
      <c r="C48" s="31" t="s">
        <v>623</v>
      </c>
      <c r="D48" s="31"/>
      <c r="E48" s="31"/>
      <c r="F48" s="96">
        <f>F49</f>
        <v>598900</v>
      </c>
      <c r="G48" s="96">
        <f>G49</f>
        <v>598900</v>
      </c>
      <c r="H48" s="96">
        <f>H49</f>
        <v>482700</v>
      </c>
      <c r="I48" s="99">
        <f t="shared" si="1"/>
        <v>100</v>
      </c>
    </row>
    <row r="49" spans="1:9" ht="66" customHeight="1">
      <c r="A49" s="5" t="s">
        <v>57</v>
      </c>
      <c r="B49" s="6" t="str">
        <f>'прил 4'!B400</f>
        <v>Поддержка деятельности муниципальных молодежных центров в рамках подпрограммы "Патриотическое воспитание молодежи" муниципальной программы Ирбейского района "Молодежь Ирбейского района в XXI веке"</v>
      </c>
      <c r="C49" s="5" t="s">
        <v>562</v>
      </c>
      <c r="D49" s="5"/>
      <c r="E49" s="5"/>
      <c r="F49" s="12">
        <f aca="true" t="shared" si="7" ref="F49:H52">F50</f>
        <v>598900</v>
      </c>
      <c r="G49" s="12">
        <f t="shared" si="7"/>
        <v>598900</v>
      </c>
      <c r="H49" s="12">
        <f t="shared" si="7"/>
        <v>482700</v>
      </c>
      <c r="I49" s="99">
        <f t="shared" si="1"/>
        <v>100</v>
      </c>
    </row>
    <row r="50" spans="1:9" ht="31.5">
      <c r="A50" s="5" t="s">
        <v>58</v>
      </c>
      <c r="B50" s="6" t="s">
        <v>166</v>
      </c>
      <c r="C50" s="5" t="s">
        <v>562</v>
      </c>
      <c r="D50" s="5" t="s">
        <v>167</v>
      </c>
      <c r="E50" s="5"/>
      <c r="F50" s="12">
        <f t="shared" si="7"/>
        <v>598900</v>
      </c>
      <c r="G50" s="12">
        <f t="shared" si="7"/>
        <v>598900</v>
      </c>
      <c r="H50" s="12">
        <f t="shared" si="7"/>
        <v>482700</v>
      </c>
      <c r="I50" s="99">
        <f t="shared" si="1"/>
        <v>100</v>
      </c>
    </row>
    <row r="51" spans="1:9" ht="15.75">
      <c r="A51" s="5" t="s">
        <v>68</v>
      </c>
      <c r="B51" s="6" t="s">
        <v>117</v>
      </c>
      <c r="C51" s="5" t="s">
        <v>562</v>
      </c>
      <c r="D51" s="5" t="s">
        <v>118</v>
      </c>
      <c r="E51" s="5"/>
      <c r="F51" s="12">
        <f t="shared" si="7"/>
        <v>598900</v>
      </c>
      <c r="G51" s="12">
        <f t="shared" si="7"/>
        <v>598900</v>
      </c>
      <c r="H51" s="12">
        <f t="shared" si="7"/>
        <v>482700</v>
      </c>
      <c r="I51" s="99">
        <f t="shared" si="1"/>
        <v>100</v>
      </c>
    </row>
    <row r="52" spans="1:9" ht="15.75">
      <c r="A52" s="5" t="s">
        <v>72</v>
      </c>
      <c r="B52" s="6" t="s">
        <v>169</v>
      </c>
      <c r="C52" s="5" t="s">
        <v>562</v>
      </c>
      <c r="D52" s="5" t="s">
        <v>118</v>
      </c>
      <c r="E52" s="5" t="s">
        <v>160</v>
      </c>
      <c r="F52" s="12">
        <f t="shared" si="7"/>
        <v>598900</v>
      </c>
      <c r="G52" s="12">
        <f t="shared" si="7"/>
        <v>598900</v>
      </c>
      <c r="H52" s="12">
        <f t="shared" si="7"/>
        <v>482700</v>
      </c>
      <c r="I52" s="99">
        <f t="shared" si="1"/>
        <v>100</v>
      </c>
    </row>
    <row r="53" spans="1:9" ht="15.75">
      <c r="A53" s="5" t="s">
        <v>73</v>
      </c>
      <c r="B53" s="6" t="s">
        <v>265</v>
      </c>
      <c r="C53" s="5" t="s">
        <v>562</v>
      </c>
      <c r="D53" s="5" t="s">
        <v>118</v>
      </c>
      <c r="E53" s="5" t="s">
        <v>45</v>
      </c>
      <c r="F53" s="12">
        <f>'прил 4'!G402</f>
        <v>598900</v>
      </c>
      <c r="G53" s="12">
        <f>'прил 4'!H402</f>
        <v>598900</v>
      </c>
      <c r="H53" s="12">
        <f>'прил 4'!I402</f>
        <v>482700</v>
      </c>
      <c r="I53" s="99">
        <f t="shared" si="1"/>
        <v>100</v>
      </c>
    </row>
    <row r="54" spans="1:9" ht="31.5">
      <c r="A54" s="5" t="s">
        <v>74</v>
      </c>
      <c r="B54" s="32" t="s">
        <v>784</v>
      </c>
      <c r="C54" s="31" t="s">
        <v>598</v>
      </c>
      <c r="D54" s="31"/>
      <c r="E54" s="31"/>
      <c r="F54" s="96">
        <f>F55</f>
        <v>1108800</v>
      </c>
      <c r="G54" s="96">
        <f>G55</f>
        <v>1108800</v>
      </c>
      <c r="H54" s="96">
        <f>H55</f>
        <v>1650726.83</v>
      </c>
      <c r="I54" s="99">
        <f t="shared" si="1"/>
        <v>100</v>
      </c>
    </row>
    <row r="55" spans="1:9" ht="66" customHeight="1">
      <c r="A55" s="5" t="s">
        <v>75</v>
      </c>
      <c r="B55" s="6" t="s">
        <v>783</v>
      </c>
      <c r="C55" s="5" t="s">
        <v>563</v>
      </c>
      <c r="D55" s="5"/>
      <c r="E55" s="5"/>
      <c r="F55" s="12">
        <f>F56</f>
        <v>1108800</v>
      </c>
      <c r="G55" s="12">
        <f aca="true" t="shared" si="8" ref="G55:H58">G56</f>
        <v>1108800</v>
      </c>
      <c r="H55" s="12">
        <f t="shared" si="8"/>
        <v>1650726.83</v>
      </c>
      <c r="I55" s="99">
        <f t="shared" si="1"/>
        <v>100</v>
      </c>
    </row>
    <row r="56" spans="1:9" ht="15.75">
      <c r="A56" s="5" t="s">
        <v>76</v>
      </c>
      <c r="B56" s="6" t="s">
        <v>98</v>
      </c>
      <c r="C56" s="5" t="s">
        <v>563</v>
      </c>
      <c r="D56" s="5" t="s">
        <v>99</v>
      </c>
      <c r="E56" s="5"/>
      <c r="F56" s="12">
        <f>F57</f>
        <v>1108800</v>
      </c>
      <c r="G56" s="12">
        <f t="shared" si="8"/>
        <v>1108800</v>
      </c>
      <c r="H56" s="12">
        <f t="shared" si="8"/>
        <v>1650726.83</v>
      </c>
      <c r="I56" s="99">
        <f t="shared" si="1"/>
        <v>100</v>
      </c>
    </row>
    <row r="57" spans="1:9" ht="31.5">
      <c r="A57" s="5" t="s">
        <v>77</v>
      </c>
      <c r="B57" s="6" t="s">
        <v>580</v>
      </c>
      <c r="C57" s="5" t="s">
        <v>563</v>
      </c>
      <c r="D57" s="5" t="s">
        <v>388</v>
      </c>
      <c r="E57" s="5"/>
      <c r="F57" s="12">
        <f>F58</f>
        <v>1108800</v>
      </c>
      <c r="G57" s="12">
        <f t="shared" si="8"/>
        <v>1108800</v>
      </c>
      <c r="H57" s="12">
        <f t="shared" si="8"/>
        <v>1650726.83</v>
      </c>
      <c r="I57" s="99">
        <f t="shared" si="1"/>
        <v>100</v>
      </c>
    </row>
    <row r="58" spans="1:9" ht="15.75">
      <c r="A58" s="5" t="s">
        <v>181</v>
      </c>
      <c r="B58" s="6" t="s">
        <v>170</v>
      </c>
      <c r="C58" s="5" t="s">
        <v>563</v>
      </c>
      <c r="D58" s="5" t="s">
        <v>388</v>
      </c>
      <c r="E58" s="5" t="s">
        <v>126</v>
      </c>
      <c r="F58" s="12">
        <f>F59</f>
        <v>1108800</v>
      </c>
      <c r="G58" s="12">
        <f t="shared" si="8"/>
        <v>1108800</v>
      </c>
      <c r="H58" s="12">
        <f t="shared" si="8"/>
        <v>1650726.83</v>
      </c>
      <c r="I58" s="99">
        <f t="shared" si="1"/>
        <v>100</v>
      </c>
    </row>
    <row r="59" spans="1:9" ht="15.75">
      <c r="A59" s="5" t="s">
        <v>182</v>
      </c>
      <c r="B59" s="6" t="s">
        <v>37</v>
      </c>
      <c r="C59" s="5" t="s">
        <v>563</v>
      </c>
      <c r="D59" s="5" t="s">
        <v>388</v>
      </c>
      <c r="E59" s="5" t="s">
        <v>129</v>
      </c>
      <c r="F59" s="12">
        <f>'прил 4'!G200</f>
        <v>1108800</v>
      </c>
      <c r="G59" s="12">
        <f>'прил 4'!H200</f>
        <v>1108800</v>
      </c>
      <c r="H59" s="12">
        <f>'прил 4'!I200</f>
        <v>1650726.83</v>
      </c>
      <c r="I59" s="99">
        <f t="shared" si="1"/>
        <v>100</v>
      </c>
    </row>
    <row r="60" spans="1:9" ht="31.5">
      <c r="A60" s="5" t="s">
        <v>183</v>
      </c>
      <c r="B60" s="18" t="s">
        <v>785</v>
      </c>
      <c r="C60" s="15" t="s">
        <v>592</v>
      </c>
      <c r="D60" s="15"/>
      <c r="E60" s="15"/>
      <c r="F60" s="16">
        <f>F61+F71</f>
        <v>35026152.46</v>
      </c>
      <c r="G60" s="16">
        <f>G61+G71</f>
        <v>34891998</v>
      </c>
      <c r="H60" s="16">
        <f>H61+H71</f>
        <v>28548666</v>
      </c>
      <c r="I60" s="99">
        <f t="shared" si="1"/>
        <v>99.61698773465568</v>
      </c>
    </row>
    <row r="61" spans="1:9" ht="31.5">
      <c r="A61" s="5" t="s">
        <v>184</v>
      </c>
      <c r="B61" s="32" t="s">
        <v>786</v>
      </c>
      <c r="C61" s="31" t="s">
        <v>593</v>
      </c>
      <c r="D61" s="31"/>
      <c r="E61" s="31"/>
      <c r="F61" s="96">
        <f>F62</f>
        <v>30152200</v>
      </c>
      <c r="G61" s="96">
        <f>G62</f>
        <v>30152198</v>
      </c>
      <c r="H61" s="96">
        <f>H62</f>
        <v>25351366</v>
      </c>
      <c r="I61" s="99">
        <f t="shared" si="1"/>
        <v>99.99999336698482</v>
      </c>
    </row>
    <row r="62" spans="1:9" ht="110.25">
      <c r="A62" s="5" t="s">
        <v>185</v>
      </c>
      <c r="B62" s="6" t="str">
        <f>'прил 4'!B131</f>
        <v>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рамках подпрограммы "Развитие транспортного комплекса Ирбейского района" муниципальной программы Ирбейского района "Развитие транспортной системы Ирбейского района"</v>
      </c>
      <c r="C62" s="5" t="s">
        <v>594</v>
      </c>
      <c r="D62" s="5"/>
      <c r="E62" s="5"/>
      <c r="F62" s="12">
        <f>F67+F63</f>
        <v>30152200</v>
      </c>
      <c r="G62" s="12">
        <f>G67+G63</f>
        <v>30152198</v>
      </c>
      <c r="H62" s="12">
        <f>H67+H63</f>
        <v>25351366</v>
      </c>
      <c r="I62" s="99">
        <f t="shared" si="1"/>
        <v>99.99999336698482</v>
      </c>
    </row>
    <row r="63" spans="1:9" ht="31.5">
      <c r="A63" s="5" t="s">
        <v>186</v>
      </c>
      <c r="B63" s="6" t="s">
        <v>268</v>
      </c>
      <c r="C63" s="5" t="s">
        <v>594</v>
      </c>
      <c r="D63" s="5" t="s">
        <v>95</v>
      </c>
      <c r="E63" s="5"/>
      <c r="F63" s="12">
        <f>F64</f>
        <v>23</v>
      </c>
      <c r="G63" s="12">
        <f aca="true" t="shared" si="9" ref="G63:H65">G64</f>
        <v>21</v>
      </c>
      <c r="H63" s="12">
        <f t="shared" si="9"/>
        <v>23</v>
      </c>
      <c r="I63" s="99">
        <f t="shared" si="1"/>
        <v>91.30434782608695</v>
      </c>
    </row>
    <row r="64" spans="1:9" ht="31.5">
      <c r="A64" s="5" t="s">
        <v>187</v>
      </c>
      <c r="B64" s="6" t="s">
        <v>96</v>
      </c>
      <c r="C64" s="5" t="s">
        <v>594</v>
      </c>
      <c r="D64" s="5" t="s">
        <v>97</v>
      </c>
      <c r="E64" s="5"/>
      <c r="F64" s="12">
        <f>F65</f>
        <v>23</v>
      </c>
      <c r="G64" s="12">
        <f t="shared" si="9"/>
        <v>21</v>
      </c>
      <c r="H64" s="12">
        <f t="shared" si="9"/>
        <v>23</v>
      </c>
      <c r="I64" s="99">
        <f t="shared" si="1"/>
        <v>91.30434782608695</v>
      </c>
    </row>
    <row r="65" spans="1:9" ht="15.75">
      <c r="A65" s="5" t="s">
        <v>188</v>
      </c>
      <c r="B65" s="6" t="s">
        <v>175</v>
      </c>
      <c r="C65" s="5" t="s">
        <v>594</v>
      </c>
      <c r="D65" s="5" t="s">
        <v>97</v>
      </c>
      <c r="E65" s="5" t="s">
        <v>133</v>
      </c>
      <c r="F65" s="12">
        <f>F66</f>
        <v>23</v>
      </c>
      <c r="G65" s="12">
        <f t="shared" si="9"/>
        <v>21</v>
      </c>
      <c r="H65" s="12">
        <f t="shared" si="9"/>
        <v>23</v>
      </c>
      <c r="I65" s="99">
        <f t="shared" si="1"/>
        <v>91.30434782608695</v>
      </c>
    </row>
    <row r="66" spans="1:9" ht="15.75">
      <c r="A66" s="5" t="s">
        <v>189</v>
      </c>
      <c r="B66" s="6" t="s">
        <v>41</v>
      </c>
      <c r="C66" s="5" t="s">
        <v>594</v>
      </c>
      <c r="D66" s="5" t="s">
        <v>97</v>
      </c>
      <c r="E66" s="5" t="s">
        <v>130</v>
      </c>
      <c r="F66" s="12">
        <f>'прил 4'!G133</f>
        <v>23</v>
      </c>
      <c r="G66" s="12">
        <f>'прил 4'!H133</f>
        <v>21</v>
      </c>
      <c r="H66" s="12">
        <f>'прил 4'!I133</f>
        <v>23</v>
      </c>
      <c r="I66" s="99">
        <f t="shared" si="1"/>
        <v>91.30434782608695</v>
      </c>
    </row>
    <row r="67" spans="1:9" ht="15.75">
      <c r="A67" s="5" t="s">
        <v>190</v>
      </c>
      <c r="B67" s="6" t="s">
        <v>100</v>
      </c>
      <c r="C67" s="5" t="s">
        <v>594</v>
      </c>
      <c r="D67" s="5" t="s">
        <v>101</v>
      </c>
      <c r="E67" s="5"/>
      <c r="F67" s="12">
        <f aca="true" t="shared" si="10" ref="F67:H69">F68</f>
        <v>30152177</v>
      </c>
      <c r="G67" s="12">
        <f t="shared" si="10"/>
        <v>30152177</v>
      </c>
      <c r="H67" s="12">
        <f t="shared" si="10"/>
        <v>25351343</v>
      </c>
      <c r="I67" s="99">
        <f t="shared" si="1"/>
        <v>100</v>
      </c>
    </row>
    <row r="68" spans="1:9" ht="54.75" customHeight="1">
      <c r="A68" s="5" t="s">
        <v>191</v>
      </c>
      <c r="B68" s="6" t="s">
        <v>944</v>
      </c>
      <c r="C68" s="5" t="s">
        <v>594</v>
      </c>
      <c r="D68" s="5" t="s">
        <v>165</v>
      </c>
      <c r="E68" s="5"/>
      <c r="F68" s="12">
        <f t="shared" si="10"/>
        <v>30152177</v>
      </c>
      <c r="G68" s="12">
        <f t="shared" si="10"/>
        <v>30152177</v>
      </c>
      <c r="H68" s="12">
        <f t="shared" si="10"/>
        <v>25351343</v>
      </c>
      <c r="I68" s="99">
        <f t="shared" si="1"/>
        <v>100</v>
      </c>
    </row>
    <row r="69" spans="1:9" ht="15.75">
      <c r="A69" s="5" t="s">
        <v>192</v>
      </c>
      <c r="B69" s="6" t="s">
        <v>175</v>
      </c>
      <c r="C69" s="5" t="s">
        <v>594</v>
      </c>
      <c r="D69" s="5" t="s">
        <v>165</v>
      </c>
      <c r="E69" s="5" t="s">
        <v>133</v>
      </c>
      <c r="F69" s="12">
        <f t="shared" si="10"/>
        <v>30152177</v>
      </c>
      <c r="G69" s="12">
        <f t="shared" si="10"/>
        <v>30152177</v>
      </c>
      <c r="H69" s="12">
        <f t="shared" si="10"/>
        <v>25351343</v>
      </c>
      <c r="I69" s="99">
        <f t="shared" si="1"/>
        <v>100</v>
      </c>
    </row>
    <row r="70" spans="1:9" ht="15.75">
      <c r="A70" s="5" t="s">
        <v>193</v>
      </c>
      <c r="B70" s="6" t="s">
        <v>41</v>
      </c>
      <c r="C70" s="5" t="s">
        <v>594</v>
      </c>
      <c r="D70" s="5" t="s">
        <v>165</v>
      </c>
      <c r="E70" s="5" t="s">
        <v>130</v>
      </c>
      <c r="F70" s="12">
        <f>'прил 4'!G135</f>
        <v>30152177</v>
      </c>
      <c r="G70" s="12">
        <f>'прил 4'!H135</f>
        <v>30152177</v>
      </c>
      <c r="H70" s="12">
        <f>'прил 4'!I135</f>
        <v>25351343</v>
      </c>
      <c r="I70" s="99">
        <f t="shared" si="1"/>
        <v>100</v>
      </c>
    </row>
    <row r="71" spans="1:9" ht="31.5">
      <c r="A71" s="5" t="s">
        <v>194</v>
      </c>
      <c r="B71" s="32" t="s">
        <v>827</v>
      </c>
      <c r="C71" s="31" t="s">
        <v>707</v>
      </c>
      <c r="D71" s="31"/>
      <c r="E71" s="31"/>
      <c r="F71" s="96">
        <f>F72+F77</f>
        <v>4873952.46</v>
      </c>
      <c r="G71" s="96">
        <f>G72+G77</f>
        <v>4739800</v>
      </c>
      <c r="H71" s="96">
        <f>H72+H77</f>
        <v>3197300</v>
      </c>
      <c r="I71" s="99">
        <f t="shared" si="1"/>
        <v>97.24756322305204</v>
      </c>
    </row>
    <row r="72" spans="1:9" ht="84" customHeight="1">
      <c r="A72" s="5" t="s">
        <v>195</v>
      </c>
      <c r="B72" s="6" t="s">
        <v>828</v>
      </c>
      <c r="C72" s="5" t="s">
        <v>796</v>
      </c>
      <c r="D72" s="5"/>
      <c r="E72" s="5"/>
      <c r="F72" s="12">
        <f>F73</f>
        <v>134152.46</v>
      </c>
      <c r="G72" s="12">
        <f aca="true" t="shared" si="11" ref="G72:H75">G73</f>
        <v>0</v>
      </c>
      <c r="H72" s="12">
        <f t="shared" si="11"/>
        <v>59300</v>
      </c>
      <c r="I72" s="99">
        <f t="shared" si="1"/>
        <v>0</v>
      </c>
    </row>
    <row r="73" spans="1:9" ht="31.5">
      <c r="A73" s="5" t="s">
        <v>196</v>
      </c>
      <c r="B73" s="6" t="s">
        <v>268</v>
      </c>
      <c r="C73" s="5" t="s">
        <v>796</v>
      </c>
      <c r="D73" s="5" t="s">
        <v>95</v>
      </c>
      <c r="E73" s="5"/>
      <c r="F73" s="12">
        <f>F74</f>
        <v>134152.46</v>
      </c>
      <c r="G73" s="12">
        <f t="shared" si="11"/>
        <v>0</v>
      </c>
      <c r="H73" s="12">
        <f t="shared" si="11"/>
        <v>59300</v>
      </c>
      <c r="I73" s="99">
        <f t="shared" si="1"/>
        <v>0</v>
      </c>
    </row>
    <row r="74" spans="1:9" ht="31.5">
      <c r="A74" s="5" t="s">
        <v>197</v>
      </c>
      <c r="B74" s="6" t="s">
        <v>96</v>
      </c>
      <c r="C74" s="5" t="s">
        <v>796</v>
      </c>
      <c r="D74" s="5" t="s">
        <v>97</v>
      </c>
      <c r="E74" s="5"/>
      <c r="F74" s="12">
        <f>F75</f>
        <v>134152.46</v>
      </c>
      <c r="G74" s="12">
        <f t="shared" si="11"/>
        <v>0</v>
      </c>
      <c r="H74" s="12">
        <f t="shared" si="11"/>
        <v>59300</v>
      </c>
      <c r="I74" s="99">
        <f t="shared" si="1"/>
        <v>0</v>
      </c>
    </row>
    <row r="75" spans="1:9" ht="15.75">
      <c r="A75" s="5" t="s">
        <v>198</v>
      </c>
      <c r="B75" s="6" t="s">
        <v>175</v>
      </c>
      <c r="C75" s="5" t="s">
        <v>796</v>
      </c>
      <c r="D75" s="5" t="s">
        <v>97</v>
      </c>
      <c r="E75" s="5" t="s">
        <v>133</v>
      </c>
      <c r="F75" s="12">
        <f>F76</f>
        <v>134152.46</v>
      </c>
      <c r="G75" s="12">
        <f t="shared" si="11"/>
        <v>0</v>
      </c>
      <c r="H75" s="12">
        <f t="shared" si="11"/>
        <v>59300</v>
      </c>
      <c r="I75" s="99">
        <f t="shared" si="1"/>
        <v>0</v>
      </c>
    </row>
    <row r="76" spans="1:9" ht="15.75">
      <c r="A76" s="5" t="s">
        <v>199</v>
      </c>
      <c r="B76" s="6" t="s">
        <v>579</v>
      </c>
      <c r="C76" s="5" t="s">
        <v>796</v>
      </c>
      <c r="D76" s="5" t="s">
        <v>97</v>
      </c>
      <c r="E76" s="5" t="s">
        <v>569</v>
      </c>
      <c r="F76" s="12">
        <f>'прил 4'!G141</f>
        <v>134152.46</v>
      </c>
      <c r="G76" s="12">
        <f>'прил 4'!H141</f>
        <v>0</v>
      </c>
      <c r="H76" s="12">
        <f>'прил 4'!I141</f>
        <v>59300</v>
      </c>
      <c r="I76" s="99">
        <f aca="true" t="shared" si="12" ref="I76:I139">G76/F76*100</f>
        <v>0</v>
      </c>
    </row>
    <row r="77" spans="1:9" ht="116.25" customHeight="1">
      <c r="A77" s="5" t="s">
        <v>200</v>
      </c>
      <c r="B77" s="22" t="str">
        <f>'прил 4'!B531</f>
        <v>Иные межбюджетные трансферты бюджетам муниципальных образований на содержание автомобильных дорог общего пользования местного значения  в рамках подпрограммы "Содержание автомобильной дороги местного значения муниципального образования Ирбейский район" муниципальной программы Ирбейского района "Развитие транспортной системы Ирбейского района"</v>
      </c>
      <c r="C77" s="5" t="s">
        <v>810</v>
      </c>
      <c r="D77" s="5"/>
      <c r="E77" s="5"/>
      <c r="F77" s="12">
        <f>F78</f>
        <v>4739800</v>
      </c>
      <c r="G77" s="12">
        <f aca="true" t="shared" si="13" ref="G77:H80">G78</f>
        <v>4739800</v>
      </c>
      <c r="H77" s="12">
        <f t="shared" si="13"/>
        <v>3138000</v>
      </c>
      <c r="I77" s="99">
        <f t="shared" si="12"/>
        <v>100</v>
      </c>
    </row>
    <row r="78" spans="1:9" ht="15.75">
      <c r="A78" s="5" t="s">
        <v>201</v>
      </c>
      <c r="B78" s="6" t="s">
        <v>552</v>
      </c>
      <c r="C78" s="5" t="s">
        <v>810</v>
      </c>
      <c r="D78" s="5" t="s">
        <v>554</v>
      </c>
      <c r="E78" s="5"/>
      <c r="F78" s="12">
        <f>F79</f>
        <v>4739800</v>
      </c>
      <c r="G78" s="12">
        <f t="shared" si="13"/>
        <v>4739800</v>
      </c>
      <c r="H78" s="12">
        <f t="shared" si="13"/>
        <v>3138000</v>
      </c>
      <c r="I78" s="99">
        <f t="shared" si="12"/>
        <v>100</v>
      </c>
    </row>
    <row r="79" spans="1:9" ht="15.75">
      <c r="A79" s="5" t="s">
        <v>102</v>
      </c>
      <c r="B79" s="6" t="s">
        <v>708</v>
      </c>
      <c r="C79" s="5" t="s">
        <v>810</v>
      </c>
      <c r="D79" s="5" t="s">
        <v>709</v>
      </c>
      <c r="E79" s="5"/>
      <c r="F79" s="12">
        <f>F80</f>
        <v>4739800</v>
      </c>
      <c r="G79" s="12">
        <f t="shared" si="13"/>
        <v>4739800</v>
      </c>
      <c r="H79" s="12">
        <f t="shared" si="13"/>
        <v>3138000</v>
      </c>
      <c r="I79" s="99">
        <f t="shared" si="12"/>
        <v>100</v>
      </c>
    </row>
    <row r="80" spans="1:9" ht="15.75">
      <c r="A80" s="5" t="s">
        <v>103</v>
      </c>
      <c r="B80" s="6" t="s">
        <v>175</v>
      </c>
      <c r="C80" s="5" t="s">
        <v>810</v>
      </c>
      <c r="D80" s="5" t="s">
        <v>709</v>
      </c>
      <c r="E80" s="5" t="s">
        <v>133</v>
      </c>
      <c r="F80" s="12">
        <f>F81</f>
        <v>4739800</v>
      </c>
      <c r="G80" s="12">
        <f t="shared" si="13"/>
        <v>4739800</v>
      </c>
      <c r="H80" s="12">
        <f t="shared" si="13"/>
        <v>3138000</v>
      </c>
      <c r="I80" s="99">
        <f t="shared" si="12"/>
        <v>100</v>
      </c>
    </row>
    <row r="81" spans="1:9" ht="15.75">
      <c r="A81" s="5" t="s">
        <v>104</v>
      </c>
      <c r="B81" s="6" t="s">
        <v>579</v>
      </c>
      <c r="C81" s="5" t="s">
        <v>810</v>
      </c>
      <c r="D81" s="5" t="s">
        <v>709</v>
      </c>
      <c r="E81" s="5" t="s">
        <v>569</v>
      </c>
      <c r="F81" s="12">
        <f>'прил 4'!G533</f>
        <v>4739800</v>
      </c>
      <c r="G81" s="12">
        <f>'прил 4'!H533</f>
        <v>4739800</v>
      </c>
      <c r="H81" s="12">
        <f>'прил 4'!I533</f>
        <v>3138000</v>
      </c>
      <c r="I81" s="99">
        <f t="shared" si="12"/>
        <v>100</v>
      </c>
    </row>
    <row r="82" spans="1:9" ht="31.5">
      <c r="A82" s="5" t="s">
        <v>105</v>
      </c>
      <c r="B82" s="14" t="s">
        <v>787</v>
      </c>
      <c r="C82" s="15" t="s">
        <v>581</v>
      </c>
      <c r="D82" s="15"/>
      <c r="E82" s="15"/>
      <c r="F82" s="16">
        <f>F83+F227+F242+F279</f>
        <v>728324369.71</v>
      </c>
      <c r="G82" s="16">
        <f>G83+G227+G242+G279</f>
        <v>724053587.1300001</v>
      </c>
      <c r="H82" s="16" t="e">
        <f>H83+H227+H242+H279</f>
        <v>#REF!</v>
      </c>
      <c r="I82" s="99">
        <f t="shared" si="12"/>
        <v>99.41361531240531</v>
      </c>
    </row>
    <row r="83" spans="1:11" ht="31.5">
      <c r="A83" s="5" t="s">
        <v>202</v>
      </c>
      <c r="B83" s="32" t="s">
        <v>665</v>
      </c>
      <c r="C83" s="31" t="s">
        <v>607</v>
      </c>
      <c r="D83" s="31"/>
      <c r="E83" s="31"/>
      <c r="F83" s="96">
        <f>F84+F89+F94+F104+F114+F119+F176+F135+F140+F145+F150+F160+F166+F171+F195+F190+F216+F200+F99+F109+F130+F210+F185+F221+F155+F205+F124</f>
        <v>692783260.34</v>
      </c>
      <c r="G83" s="96">
        <f>G84+G89+G94+G104+G114+G119+G176+G135+G140+G145+G150+G160+G166+G171+G195+G190+G216+G200+G99+G109+G130+G210+G185+G221+G155+G205+G124</f>
        <v>688704562.1500001</v>
      </c>
      <c r="H83" s="96" t="e">
        <f>H84+H89+H94+H104+H114+H119+H176+H135+H140+H145+H150+H160+H166+H171+H195+H190+H216+H200+H99+H109+#REF!+H130</f>
        <v>#REF!</v>
      </c>
      <c r="I83" s="99">
        <f t="shared" si="12"/>
        <v>99.41125913059761</v>
      </c>
      <c r="J83" s="49"/>
      <c r="K83" s="49"/>
    </row>
    <row r="84" spans="1:11" ht="82.5" customHeight="1">
      <c r="A84" s="5" t="s">
        <v>485</v>
      </c>
      <c r="B84" s="6" t="s">
        <v>666</v>
      </c>
      <c r="C84" s="5" t="s">
        <v>608</v>
      </c>
      <c r="D84" s="5"/>
      <c r="E84" s="5"/>
      <c r="F84" s="12">
        <f aca="true" t="shared" si="14" ref="F84:H87">F85</f>
        <v>59350221.48</v>
      </c>
      <c r="G84" s="12">
        <f t="shared" si="14"/>
        <v>59350066.48</v>
      </c>
      <c r="H84" s="12">
        <f t="shared" si="14"/>
        <v>40558496</v>
      </c>
      <c r="I84" s="99">
        <f t="shared" si="12"/>
        <v>99.99973883837981</v>
      </c>
      <c r="J84" s="49"/>
      <c r="K84" s="49"/>
    </row>
    <row r="85" spans="1:9" ht="31.5">
      <c r="A85" s="5" t="s">
        <v>486</v>
      </c>
      <c r="B85" s="6" t="s">
        <v>166</v>
      </c>
      <c r="C85" s="5" t="s">
        <v>608</v>
      </c>
      <c r="D85" s="5" t="s">
        <v>167</v>
      </c>
      <c r="E85" s="5"/>
      <c r="F85" s="12">
        <f t="shared" si="14"/>
        <v>59350221.48</v>
      </c>
      <c r="G85" s="12">
        <f t="shared" si="14"/>
        <v>59350066.48</v>
      </c>
      <c r="H85" s="12">
        <f t="shared" si="14"/>
        <v>40558496</v>
      </c>
      <c r="I85" s="99">
        <f t="shared" si="12"/>
        <v>99.99973883837981</v>
      </c>
    </row>
    <row r="86" spans="1:9" ht="15.75">
      <c r="A86" s="5" t="s">
        <v>487</v>
      </c>
      <c r="B86" s="6" t="s">
        <v>117</v>
      </c>
      <c r="C86" s="5" t="s">
        <v>608</v>
      </c>
      <c r="D86" s="5" t="s">
        <v>118</v>
      </c>
      <c r="E86" s="5"/>
      <c r="F86" s="12">
        <f t="shared" si="14"/>
        <v>59350221.48</v>
      </c>
      <c r="G86" s="12">
        <f t="shared" si="14"/>
        <v>59350066.48</v>
      </c>
      <c r="H86" s="12">
        <f t="shared" si="14"/>
        <v>40558496</v>
      </c>
      <c r="I86" s="99">
        <f t="shared" si="12"/>
        <v>99.99973883837981</v>
      </c>
    </row>
    <row r="87" spans="1:9" ht="15.75">
      <c r="A87" s="5" t="s">
        <v>488</v>
      </c>
      <c r="B87" s="6" t="s">
        <v>169</v>
      </c>
      <c r="C87" s="5" t="s">
        <v>608</v>
      </c>
      <c r="D87" s="5" t="s">
        <v>118</v>
      </c>
      <c r="E87" s="5" t="s">
        <v>160</v>
      </c>
      <c r="F87" s="12">
        <f t="shared" si="14"/>
        <v>59350221.48</v>
      </c>
      <c r="G87" s="12">
        <f t="shared" si="14"/>
        <v>59350066.48</v>
      </c>
      <c r="H87" s="12">
        <f t="shared" si="14"/>
        <v>40558496</v>
      </c>
      <c r="I87" s="99">
        <f t="shared" si="12"/>
        <v>99.99973883837981</v>
      </c>
    </row>
    <row r="88" spans="1:9" ht="15.75">
      <c r="A88" s="5" t="s">
        <v>489</v>
      </c>
      <c r="B88" s="6" t="s">
        <v>161</v>
      </c>
      <c r="C88" s="5" t="s">
        <v>608</v>
      </c>
      <c r="D88" s="5" t="s">
        <v>118</v>
      </c>
      <c r="E88" s="5" t="s">
        <v>162</v>
      </c>
      <c r="F88" s="12">
        <f>'прил 4'!G226</f>
        <v>59350221.48</v>
      </c>
      <c r="G88" s="12">
        <f>'прил 4'!H226</f>
        <v>59350066.48</v>
      </c>
      <c r="H88" s="12">
        <f>'прил 4'!I226</f>
        <v>40558496</v>
      </c>
      <c r="I88" s="99">
        <f t="shared" si="12"/>
        <v>99.99973883837981</v>
      </c>
    </row>
    <row r="89" spans="1:9" ht="82.5" customHeight="1">
      <c r="A89" s="5" t="s">
        <v>203</v>
      </c>
      <c r="B89" s="6" t="s">
        <v>788</v>
      </c>
      <c r="C89" s="5" t="s">
        <v>643</v>
      </c>
      <c r="D89" s="5"/>
      <c r="E89" s="5"/>
      <c r="F89" s="12">
        <f aca="true" t="shared" si="15" ref="F89:H92">F90</f>
        <v>147549120.24</v>
      </c>
      <c r="G89" s="12">
        <f t="shared" si="15"/>
        <v>147544196.24</v>
      </c>
      <c r="H89" s="28">
        <f t="shared" si="15"/>
        <v>106139182</v>
      </c>
      <c r="I89" s="99">
        <f t="shared" si="12"/>
        <v>99.99666280626276</v>
      </c>
    </row>
    <row r="90" spans="1:9" ht="31.5">
      <c r="A90" s="5" t="s">
        <v>204</v>
      </c>
      <c r="B90" s="6" t="s">
        <v>166</v>
      </c>
      <c r="C90" s="5" t="s">
        <v>643</v>
      </c>
      <c r="D90" s="5" t="s">
        <v>167</v>
      </c>
      <c r="E90" s="5"/>
      <c r="F90" s="12">
        <f t="shared" si="15"/>
        <v>147549120.24</v>
      </c>
      <c r="G90" s="12">
        <f t="shared" si="15"/>
        <v>147544196.24</v>
      </c>
      <c r="H90" s="28">
        <f t="shared" si="15"/>
        <v>106139182</v>
      </c>
      <c r="I90" s="99">
        <f t="shared" si="12"/>
        <v>99.99666280626276</v>
      </c>
    </row>
    <row r="91" spans="1:9" ht="15.75">
      <c r="A91" s="5" t="s">
        <v>205</v>
      </c>
      <c r="B91" s="6" t="s">
        <v>117</v>
      </c>
      <c r="C91" s="5" t="s">
        <v>643</v>
      </c>
      <c r="D91" s="5" t="s">
        <v>118</v>
      </c>
      <c r="E91" s="5"/>
      <c r="F91" s="12">
        <f t="shared" si="15"/>
        <v>147549120.24</v>
      </c>
      <c r="G91" s="12">
        <f t="shared" si="15"/>
        <v>147544196.24</v>
      </c>
      <c r="H91" s="28">
        <f t="shared" si="15"/>
        <v>106139182</v>
      </c>
      <c r="I91" s="99">
        <f t="shared" si="12"/>
        <v>99.99666280626276</v>
      </c>
    </row>
    <row r="92" spans="1:9" ht="15.75">
      <c r="A92" s="5" t="s">
        <v>206</v>
      </c>
      <c r="B92" s="6" t="s">
        <v>169</v>
      </c>
      <c r="C92" s="5" t="s">
        <v>643</v>
      </c>
      <c r="D92" s="5" t="s">
        <v>118</v>
      </c>
      <c r="E92" s="5" t="s">
        <v>160</v>
      </c>
      <c r="F92" s="12">
        <f t="shared" si="15"/>
        <v>147549120.24</v>
      </c>
      <c r="G92" s="12">
        <f t="shared" si="15"/>
        <v>147544196.24</v>
      </c>
      <c r="H92" s="28">
        <f t="shared" si="15"/>
        <v>106139182</v>
      </c>
      <c r="I92" s="99">
        <f t="shared" si="12"/>
        <v>99.99666280626276</v>
      </c>
    </row>
    <row r="93" spans="1:9" ht="15.75">
      <c r="A93" s="5" t="s">
        <v>207</v>
      </c>
      <c r="B93" s="6" t="s">
        <v>9</v>
      </c>
      <c r="C93" s="5" t="s">
        <v>643</v>
      </c>
      <c r="D93" s="5" t="s">
        <v>118</v>
      </c>
      <c r="E93" s="5" t="s">
        <v>10</v>
      </c>
      <c r="F93" s="12">
        <f>'прил 4'!G250</f>
        <v>147549120.24</v>
      </c>
      <c r="G93" s="12">
        <f>'прил 4'!H250</f>
        <v>147544196.24</v>
      </c>
      <c r="H93" s="12">
        <f>'прил 4'!I250</f>
        <v>106139182</v>
      </c>
      <c r="I93" s="99">
        <f t="shared" si="12"/>
        <v>99.99666280626276</v>
      </c>
    </row>
    <row r="94" spans="1:9" ht="87" customHeight="1">
      <c r="A94" s="5" t="s">
        <v>208</v>
      </c>
      <c r="B94" s="6" t="str">
        <f>'прил 4'!B288</f>
        <v>Обеспечение деятельности (оказание услуг) МБОУ ДОД "ДЮСШ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94" s="5" t="s">
        <v>610</v>
      </c>
      <c r="D94" s="5"/>
      <c r="E94" s="5"/>
      <c r="F94" s="12">
        <f aca="true" t="shared" si="16" ref="F94:H97">F95</f>
        <v>6836104.64</v>
      </c>
      <c r="G94" s="12">
        <f t="shared" si="16"/>
        <v>6830643.03</v>
      </c>
      <c r="H94" s="28">
        <f t="shared" si="16"/>
        <v>4593256</v>
      </c>
      <c r="I94" s="99">
        <f t="shared" si="12"/>
        <v>99.92010640141402</v>
      </c>
    </row>
    <row r="95" spans="1:9" ht="31.5">
      <c r="A95" s="5" t="s">
        <v>106</v>
      </c>
      <c r="B95" s="6" t="s">
        <v>166</v>
      </c>
      <c r="C95" s="5" t="s">
        <v>610</v>
      </c>
      <c r="D95" s="5" t="s">
        <v>167</v>
      </c>
      <c r="E95" s="5"/>
      <c r="F95" s="12">
        <f t="shared" si="16"/>
        <v>6836104.64</v>
      </c>
      <c r="G95" s="12">
        <f t="shared" si="16"/>
        <v>6830643.03</v>
      </c>
      <c r="H95" s="28">
        <f t="shared" si="16"/>
        <v>4593256</v>
      </c>
      <c r="I95" s="99">
        <f t="shared" si="12"/>
        <v>99.92010640141402</v>
      </c>
    </row>
    <row r="96" spans="1:9" ht="15.75">
      <c r="A96" s="5" t="s">
        <v>107</v>
      </c>
      <c r="B96" s="6" t="s">
        <v>117</v>
      </c>
      <c r="C96" s="5" t="s">
        <v>610</v>
      </c>
      <c r="D96" s="5" t="s">
        <v>118</v>
      </c>
      <c r="E96" s="5"/>
      <c r="F96" s="12">
        <f t="shared" si="16"/>
        <v>6836104.64</v>
      </c>
      <c r="G96" s="12">
        <f t="shared" si="16"/>
        <v>6830643.03</v>
      </c>
      <c r="H96" s="28">
        <f t="shared" si="16"/>
        <v>4593256</v>
      </c>
      <c r="I96" s="99">
        <f t="shared" si="12"/>
        <v>99.92010640141402</v>
      </c>
    </row>
    <row r="97" spans="1:9" ht="15.75">
      <c r="A97" s="5" t="s">
        <v>108</v>
      </c>
      <c r="B97" s="6" t="s">
        <v>169</v>
      </c>
      <c r="C97" s="5" t="s">
        <v>610</v>
      </c>
      <c r="D97" s="5" t="s">
        <v>118</v>
      </c>
      <c r="E97" s="5" t="s">
        <v>160</v>
      </c>
      <c r="F97" s="12">
        <f t="shared" si="16"/>
        <v>6836104.64</v>
      </c>
      <c r="G97" s="12">
        <f t="shared" si="16"/>
        <v>6830643.03</v>
      </c>
      <c r="H97" s="28">
        <f t="shared" si="16"/>
        <v>4593256</v>
      </c>
      <c r="I97" s="99">
        <f t="shared" si="12"/>
        <v>99.92010640141402</v>
      </c>
    </row>
    <row r="98" spans="1:9" ht="15.75">
      <c r="A98" s="5" t="s">
        <v>209</v>
      </c>
      <c r="B98" s="6" t="s">
        <v>81</v>
      </c>
      <c r="C98" s="5" t="s">
        <v>610</v>
      </c>
      <c r="D98" s="5" t="s">
        <v>118</v>
      </c>
      <c r="E98" s="5" t="s">
        <v>80</v>
      </c>
      <c r="F98" s="12">
        <f>'прил 4'!G290</f>
        <v>6836104.64</v>
      </c>
      <c r="G98" s="12">
        <f>'прил 4'!H290</f>
        <v>6830643.03</v>
      </c>
      <c r="H98" s="12">
        <f>'прил 4'!I290</f>
        <v>4593256</v>
      </c>
      <c r="I98" s="99">
        <f t="shared" si="12"/>
        <v>99.92010640141402</v>
      </c>
    </row>
    <row r="99" spans="1:9" ht="110.25">
      <c r="A99" s="5" t="s">
        <v>109</v>
      </c>
      <c r="B99" s="6" t="str">
        <f>'прил 4'!B291</f>
        <v>Обеспечение функционирования модели персонифицированного финансирования дополнительного образования детей в МБОУ ДОД "ДЮСШ Ирбейского района"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v>
      </c>
      <c r="C99" s="5" t="s">
        <v>847</v>
      </c>
      <c r="D99" s="5"/>
      <c r="E99" s="5"/>
      <c r="F99" s="12">
        <f aca="true" t="shared" si="17" ref="F99:H102">F100</f>
        <v>419017</v>
      </c>
      <c r="G99" s="12">
        <f t="shared" si="17"/>
        <v>419017</v>
      </c>
      <c r="H99" s="12">
        <f t="shared" si="17"/>
        <v>411612</v>
      </c>
      <c r="I99" s="99">
        <f t="shared" si="12"/>
        <v>100</v>
      </c>
    </row>
    <row r="100" spans="1:9" ht="31.5">
      <c r="A100" s="5" t="s">
        <v>110</v>
      </c>
      <c r="B100" s="6" t="s">
        <v>166</v>
      </c>
      <c r="C100" s="5" t="s">
        <v>847</v>
      </c>
      <c r="D100" s="5" t="s">
        <v>167</v>
      </c>
      <c r="E100" s="5"/>
      <c r="F100" s="12">
        <f t="shared" si="17"/>
        <v>419017</v>
      </c>
      <c r="G100" s="12">
        <f t="shared" si="17"/>
        <v>419017</v>
      </c>
      <c r="H100" s="12">
        <f t="shared" si="17"/>
        <v>411612</v>
      </c>
      <c r="I100" s="99">
        <f t="shared" si="12"/>
        <v>100</v>
      </c>
    </row>
    <row r="101" spans="1:9" ht="15.75">
      <c r="A101" s="5" t="s">
        <v>111</v>
      </c>
      <c r="B101" s="6" t="s">
        <v>117</v>
      </c>
      <c r="C101" s="5" t="s">
        <v>847</v>
      </c>
      <c r="D101" s="5" t="s">
        <v>118</v>
      </c>
      <c r="E101" s="5"/>
      <c r="F101" s="12">
        <f t="shared" si="17"/>
        <v>419017</v>
      </c>
      <c r="G101" s="12">
        <f t="shared" si="17"/>
        <v>419017</v>
      </c>
      <c r="H101" s="12">
        <f t="shared" si="17"/>
        <v>411612</v>
      </c>
      <c r="I101" s="99">
        <f t="shared" si="12"/>
        <v>100</v>
      </c>
    </row>
    <row r="102" spans="1:9" ht="15.75">
      <c r="A102" s="5" t="s">
        <v>112</v>
      </c>
      <c r="B102" s="6" t="s">
        <v>169</v>
      </c>
      <c r="C102" s="5" t="s">
        <v>847</v>
      </c>
      <c r="D102" s="5" t="s">
        <v>118</v>
      </c>
      <c r="E102" s="5" t="s">
        <v>160</v>
      </c>
      <c r="F102" s="12">
        <f t="shared" si="17"/>
        <v>419017</v>
      </c>
      <c r="G102" s="12">
        <f t="shared" si="17"/>
        <v>419017</v>
      </c>
      <c r="H102" s="12">
        <f t="shared" si="17"/>
        <v>411612</v>
      </c>
      <c r="I102" s="99">
        <f t="shared" si="12"/>
        <v>100</v>
      </c>
    </row>
    <row r="103" spans="1:9" ht="15.75">
      <c r="A103" s="5" t="s">
        <v>210</v>
      </c>
      <c r="B103" s="6" t="s">
        <v>81</v>
      </c>
      <c r="C103" s="5" t="s">
        <v>847</v>
      </c>
      <c r="D103" s="5" t="s">
        <v>118</v>
      </c>
      <c r="E103" s="5" t="s">
        <v>80</v>
      </c>
      <c r="F103" s="12">
        <f>'прил 4'!G293</f>
        <v>419017</v>
      </c>
      <c r="G103" s="12">
        <f>'прил 4'!H293</f>
        <v>419017</v>
      </c>
      <c r="H103" s="12">
        <f>'прил 4'!I293</f>
        <v>411612</v>
      </c>
      <c r="I103" s="99">
        <f t="shared" si="12"/>
        <v>100</v>
      </c>
    </row>
    <row r="104" spans="1:9" ht="82.5" customHeight="1">
      <c r="A104" s="5" t="s">
        <v>211</v>
      </c>
      <c r="B104" s="6" t="str">
        <f>'прил 4'!B294</f>
        <v>Обеспечение деятельности (оказание услуг)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04" s="5" t="s">
        <v>611</v>
      </c>
      <c r="D104" s="5"/>
      <c r="E104" s="5"/>
      <c r="F104" s="12">
        <f aca="true" t="shared" si="18" ref="F104:H107">F105</f>
        <v>3208730.17</v>
      </c>
      <c r="G104" s="12">
        <f t="shared" si="18"/>
        <v>3208730.17</v>
      </c>
      <c r="H104" s="28">
        <f t="shared" si="18"/>
        <v>2305932</v>
      </c>
      <c r="I104" s="99">
        <f t="shared" si="12"/>
        <v>100</v>
      </c>
    </row>
    <row r="105" spans="1:9" ht="31.5">
      <c r="A105" s="5" t="s">
        <v>113</v>
      </c>
      <c r="B105" s="6" t="s">
        <v>166</v>
      </c>
      <c r="C105" s="5" t="s">
        <v>611</v>
      </c>
      <c r="D105" s="5" t="s">
        <v>167</v>
      </c>
      <c r="E105" s="5"/>
      <c r="F105" s="12">
        <f t="shared" si="18"/>
        <v>3208730.17</v>
      </c>
      <c r="G105" s="12">
        <f t="shared" si="18"/>
        <v>3208730.17</v>
      </c>
      <c r="H105" s="28">
        <f t="shared" si="18"/>
        <v>2305932</v>
      </c>
      <c r="I105" s="99">
        <f t="shared" si="12"/>
        <v>100</v>
      </c>
    </row>
    <row r="106" spans="1:9" ht="15.75">
      <c r="A106" s="5" t="s">
        <v>114</v>
      </c>
      <c r="B106" s="6" t="s">
        <v>117</v>
      </c>
      <c r="C106" s="5" t="s">
        <v>611</v>
      </c>
      <c r="D106" s="5" t="s">
        <v>118</v>
      </c>
      <c r="E106" s="5"/>
      <c r="F106" s="12">
        <f t="shared" si="18"/>
        <v>3208730.17</v>
      </c>
      <c r="G106" s="12">
        <f t="shared" si="18"/>
        <v>3208730.17</v>
      </c>
      <c r="H106" s="28">
        <f t="shared" si="18"/>
        <v>2305932</v>
      </c>
      <c r="I106" s="99">
        <f t="shared" si="12"/>
        <v>100</v>
      </c>
    </row>
    <row r="107" spans="1:9" ht="15.75">
      <c r="A107" s="5" t="s">
        <v>115</v>
      </c>
      <c r="B107" s="6" t="s">
        <v>169</v>
      </c>
      <c r="C107" s="5" t="s">
        <v>611</v>
      </c>
      <c r="D107" s="5" t="s">
        <v>118</v>
      </c>
      <c r="E107" s="5" t="s">
        <v>160</v>
      </c>
      <c r="F107" s="12">
        <f t="shared" si="18"/>
        <v>3208730.17</v>
      </c>
      <c r="G107" s="12">
        <f t="shared" si="18"/>
        <v>3208730.17</v>
      </c>
      <c r="H107" s="28">
        <f t="shared" si="18"/>
        <v>2305932</v>
      </c>
      <c r="I107" s="99">
        <f t="shared" si="12"/>
        <v>100</v>
      </c>
    </row>
    <row r="108" spans="1:9" ht="15.75">
      <c r="A108" s="5" t="s">
        <v>490</v>
      </c>
      <c r="B108" s="6" t="s">
        <v>81</v>
      </c>
      <c r="C108" s="5" t="s">
        <v>611</v>
      </c>
      <c r="D108" s="5" t="s">
        <v>118</v>
      </c>
      <c r="E108" s="5" t="s">
        <v>80</v>
      </c>
      <c r="F108" s="12">
        <f>'прил 4'!G296</f>
        <v>3208730.17</v>
      </c>
      <c r="G108" s="12">
        <f>'прил 4'!H296</f>
        <v>3208730.17</v>
      </c>
      <c r="H108" s="12">
        <f>'прил 4'!I296</f>
        <v>2305932</v>
      </c>
      <c r="I108" s="99">
        <f t="shared" si="12"/>
        <v>100</v>
      </c>
    </row>
    <row r="109" spans="1:9" ht="105" customHeight="1">
      <c r="A109" s="5" t="s">
        <v>491</v>
      </c>
      <c r="B109" s="6" t="str">
        <f>'прил 4'!B297</f>
        <v>Обеспечение функционирования модели персонифицированного финансирования дополнительного образования детей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09" s="5" t="s">
        <v>848</v>
      </c>
      <c r="D109" s="5"/>
      <c r="E109" s="5"/>
      <c r="F109" s="12">
        <f aca="true" t="shared" si="19" ref="F109:H112">F110</f>
        <v>3222627.83</v>
      </c>
      <c r="G109" s="12">
        <f t="shared" si="19"/>
        <v>3221673.34</v>
      </c>
      <c r="H109" s="12">
        <f t="shared" si="19"/>
        <v>3065139</v>
      </c>
      <c r="I109" s="99">
        <f t="shared" si="12"/>
        <v>99.97038162486172</v>
      </c>
    </row>
    <row r="110" spans="1:9" ht="31.5">
      <c r="A110" s="5" t="s">
        <v>92</v>
      </c>
      <c r="B110" s="6" t="s">
        <v>166</v>
      </c>
      <c r="C110" s="5" t="s">
        <v>848</v>
      </c>
      <c r="D110" s="5" t="s">
        <v>167</v>
      </c>
      <c r="E110" s="5"/>
      <c r="F110" s="12">
        <f t="shared" si="19"/>
        <v>3222627.83</v>
      </c>
      <c r="G110" s="12">
        <f t="shared" si="19"/>
        <v>3221673.34</v>
      </c>
      <c r="H110" s="12">
        <f t="shared" si="19"/>
        <v>3065139</v>
      </c>
      <c r="I110" s="99">
        <f t="shared" si="12"/>
        <v>99.97038162486172</v>
      </c>
    </row>
    <row r="111" spans="1:9" ht="15.75">
      <c r="A111" s="5" t="s">
        <v>212</v>
      </c>
      <c r="B111" s="6" t="s">
        <v>117</v>
      </c>
      <c r="C111" s="5" t="s">
        <v>848</v>
      </c>
      <c r="D111" s="5" t="s">
        <v>118</v>
      </c>
      <c r="E111" s="5"/>
      <c r="F111" s="12">
        <f t="shared" si="19"/>
        <v>3222627.83</v>
      </c>
      <c r="G111" s="12">
        <f t="shared" si="19"/>
        <v>3221673.34</v>
      </c>
      <c r="H111" s="12">
        <f t="shared" si="19"/>
        <v>3065139</v>
      </c>
      <c r="I111" s="99">
        <f t="shared" si="12"/>
        <v>99.97038162486172</v>
      </c>
    </row>
    <row r="112" spans="1:9" ht="15.75">
      <c r="A112" s="5" t="s">
        <v>213</v>
      </c>
      <c r="B112" s="6" t="s">
        <v>169</v>
      </c>
      <c r="C112" s="5" t="s">
        <v>848</v>
      </c>
      <c r="D112" s="5" t="s">
        <v>118</v>
      </c>
      <c r="E112" s="5" t="s">
        <v>160</v>
      </c>
      <c r="F112" s="12">
        <f t="shared" si="19"/>
        <v>3222627.83</v>
      </c>
      <c r="G112" s="12">
        <f t="shared" si="19"/>
        <v>3221673.34</v>
      </c>
      <c r="H112" s="12">
        <f t="shared" si="19"/>
        <v>3065139</v>
      </c>
      <c r="I112" s="99">
        <f t="shared" si="12"/>
        <v>99.97038162486172</v>
      </c>
    </row>
    <row r="113" spans="1:9" ht="15.75">
      <c r="A113" s="5" t="s">
        <v>214</v>
      </c>
      <c r="B113" s="6" t="s">
        <v>81</v>
      </c>
      <c r="C113" s="5" t="s">
        <v>848</v>
      </c>
      <c r="D113" s="5" t="s">
        <v>118</v>
      </c>
      <c r="E113" s="5" t="s">
        <v>80</v>
      </c>
      <c r="F113" s="12">
        <f>'прил 4'!G299</f>
        <v>3222627.83</v>
      </c>
      <c r="G113" s="12">
        <f>'прил 4'!H299</f>
        <v>3221673.34</v>
      </c>
      <c r="H113" s="12">
        <f>'прил 4'!I299</f>
        <v>3065139</v>
      </c>
      <c r="I113" s="99">
        <f t="shared" si="12"/>
        <v>99.97038162486172</v>
      </c>
    </row>
    <row r="114" spans="1:9" ht="90" customHeight="1">
      <c r="A114" s="5" t="s">
        <v>215</v>
      </c>
      <c r="B114" s="6" t="str">
        <f>'прил 4'!B387</f>
        <v>Обеспечение деятельности (оказание услуг) МБУ ДО "Детская музыкальная школа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14" s="5" t="s">
        <v>620</v>
      </c>
      <c r="D114" s="5"/>
      <c r="E114" s="5"/>
      <c r="F114" s="12">
        <f aca="true" t="shared" si="20" ref="F114:H117">F115</f>
        <v>6792888.8</v>
      </c>
      <c r="G114" s="12">
        <f t="shared" si="20"/>
        <v>6792888.8</v>
      </c>
      <c r="H114" s="28">
        <f t="shared" si="20"/>
        <v>5374200</v>
      </c>
      <c r="I114" s="99">
        <f t="shared" si="12"/>
        <v>100</v>
      </c>
    </row>
    <row r="115" spans="1:9" ht="31.5">
      <c r="A115" s="5" t="s">
        <v>216</v>
      </c>
      <c r="B115" s="6" t="s">
        <v>166</v>
      </c>
      <c r="C115" s="5" t="s">
        <v>620</v>
      </c>
      <c r="D115" s="5" t="s">
        <v>167</v>
      </c>
      <c r="E115" s="5"/>
      <c r="F115" s="12">
        <f t="shared" si="20"/>
        <v>6792888.8</v>
      </c>
      <c r="G115" s="12">
        <f t="shared" si="20"/>
        <v>6792888.8</v>
      </c>
      <c r="H115" s="28">
        <f t="shared" si="20"/>
        <v>5374200</v>
      </c>
      <c r="I115" s="99">
        <f t="shared" si="12"/>
        <v>100</v>
      </c>
    </row>
    <row r="116" spans="1:9" ht="15.75">
      <c r="A116" s="5" t="s">
        <v>217</v>
      </c>
      <c r="B116" s="6" t="s">
        <v>117</v>
      </c>
      <c r="C116" s="5" t="s">
        <v>620</v>
      </c>
      <c r="D116" s="5" t="s">
        <v>118</v>
      </c>
      <c r="E116" s="5"/>
      <c r="F116" s="12">
        <f t="shared" si="20"/>
        <v>6792888.8</v>
      </c>
      <c r="G116" s="12">
        <f t="shared" si="20"/>
        <v>6792888.8</v>
      </c>
      <c r="H116" s="28">
        <f t="shared" si="20"/>
        <v>5374200</v>
      </c>
      <c r="I116" s="99">
        <f t="shared" si="12"/>
        <v>100</v>
      </c>
    </row>
    <row r="117" spans="1:9" ht="15.75">
      <c r="A117" s="5" t="s">
        <v>492</v>
      </c>
      <c r="B117" s="6" t="s">
        <v>169</v>
      </c>
      <c r="C117" s="5" t="s">
        <v>620</v>
      </c>
      <c r="D117" s="5" t="s">
        <v>118</v>
      </c>
      <c r="E117" s="5" t="s">
        <v>160</v>
      </c>
      <c r="F117" s="12">
        <f t="shared" si="20"/>
        <v>6792888.8</v>
      </c>
      <c r="G117" s="12">
        <f t="shared" si="20"/>
        <v>6792888.8</v>
      </c>
      <c r="H117" s="28">
        <f t="shared" si="20"/>
        <v>5374200</v>
      </c>
      <c r="I117" s="99">
        <f t="shared" si="12"/>
        <v>100</v>
      </c>
    </row>
    <row r="118" spans="1:9" ht="15.75">
      <c r="A118" s="5" t="s">
        <v>493</v>
      </c>
      <c r="B118" s="6" t="s">
        <v>81</v>
      </c>
      <c r="C118" s="5" t="s">
        <v>620</v>
      </c>
      <c r="D118" s="5" t="s">
        <v>118</v>
      </c>
      <c r="E118" s="5" t="s">
        <v>80</v>
      </c>
      <c r="F118" s="12">
        <f>'прил 4'!G389</f>
        <v>6792888.8</v>
      </c>
      <c r="G118" s="12">
        <f>'прил 4'!H389</f>
        <v>6792888.8</v>
      </c>
      <c r="H118" s="12">
        <f>'прил 4'!I389</f>
        <v>5374200</v>
      </c>
      <c r="I118" s="99">
        <f t="shared" si="12"/>
        <v>100</v>
      </c>
    </row>
    <row r="119" spans="1:9" ht="90" customHeight="1">
      <c r="A119" s="5" t="s">
        <v>494</v>
      </c>
      <c r="B119" s="6" t="s">
        <v>789</v>
      </c>
      <c r="C119" s="5" t="s">
        <v>612</v>
      </c>
      <c r="D119" s="5"/>
      <c r="E119" s="5"/>
      <c r="F119" s="12">
        <f aca="true" t="shared" si="21" ref="F119:H122">F120</f>
        <v>135000</v>
      </c>
      <c r="G119" s="12">
        <f t="shared" si="21"/>
        <v>135000</v>
      </c>
      <c r="H119" s="28">
        <f t="shared" si="21"/>
        <v>135000</v>
      </c>
      <c r="I119" s="99">
        <f t="shared" si="12"/>
        <v>100</v>
      </c>
    </row>
    <row r="120" spans="1:9" ht="31.5">
      <c r="A120" s="5" t="s">
        <v>171</v>
      </c>
      <c r="B120" s="6" t="s">
        <v>166</v>
      </c>
      <c r="C120" s="5" t="s">
        <v>612</v>
      </c>
      <c r="D120" s="5" t="s">
        <v>167</v>
      </c>
      <c r="E120" s="5"/>
      <c r="F120" s="12">
        <f t="shared" si="21"/>
        <v>135000</v>
      </c>
      <c r="G120" s="12">
        <f t="shared" si="21"/>
        <v>135000</v>
      </c>
      <c r="H120" s="28">
        <f t="shared" si="21"/>
        <v>135000</v>
      </c>
      <c r="I120" s="99">
        <f t="shared" si="12"/>
        <v>100</v>
      </c>
    </row>
    <row r="121" spans="1:9" ht="15.75">
      <c r="A121" s="5" t="s">
        <v>218</v>
      </c>
      <c r="B121" s="6" t="s">
        <v>117</v>
      </c>
      <c r="C121" s="5" t="s">
        <v>612</v>
      </c>
      <c r="D121" s="5" t="s">
        <v>118</v>
      </c>
      <c r="E121" s="5"/>
      <c r="F121" s="12">
        <f t="shared" si="21"/>
        <v>135000</v>
      </c>
      <c r="G121" s="12">
        <f t="shared" si="21"/>
        <v>135000</v>
      </c>
      <c r="H121" s="28">
        <f t="shared" si="21"/>
        <v>135000</v>
      </c>
      <c r="I121" s="99">
        <f t="shared" si="12"/>
        <v>100</v>
      </c>
    </row>
    <row r="122" spans="1:9" ht="15.75">
      <c r="A122" s="5" t="s">
        <v>219</v>
      </c>
      <c r="B122" s="6" t="s">
        <v>169</v>
      </c>
      <c r="C122" s="5" t="s">
        <v>612</v>
      </c>
      <c r="D122" s="5" t="s">
        <v>118</v>
      </c>
      <c r="E122" s="5" t="s">
        <v>160</v>
      </c>
      <c r="F122" s="12">
        <f t="shared" si="21"/>
        <v>135000</v>
      </c>
      <c r="G122" s="12">
        <f t="shared" si="21"/>
        <v>135000</v>
      </c>
      <c r="H122" s="28">
        <f t="shared" si="21"/>
        <v>135000</v>
      </c>
      <c r="I122" s="99">
        <f t="shared" si="12"/>
        <v>100</v>
      </c>
    </row>
    <row r="123" spans="1:9" ht="15.75">
      <c r="A123" s="5" t="s">
        <v>220</v>
      </c>
      <c r="B123" s="6" t="s">
        <v>81</v>
      </c>
      <c r="C123" s="5" t="s">
        <v>612</v>
      </c>
      <c r="D123" s="5" t="s">
        <v>118</v>
      </c>
      <c r="E123" s="5" t="s">
        <v>80</v>
      </c>
      <c r="F123" s="12">
        <f>'прил 4'!G302</f>
        <v>135000</v>
      </c>
      <c r="G123" s="12">
        <f>'прил 4'!H302</f>
        <v>135000</v>
      </c>
      <c r="H123" s="12">
        <f>'прил 4'!I302</f>
        <v>135000</v>
      </c>
      <c r="I123" s="99">
        <f t="shared" si="12"/>
        <v>100</v>
      </c>
    </row>
    <row r="124" spans="1:9" ht="126">
      <c r="A124" s="5" t="s">
        <v>495</v>
      </c>
      <c r="B124" s="6" t="s">
        <v>1168</v>
      </c>
      <c r="C124" s="5" t="s">
        <v>1167</v>
      </c>
      <c r="D124" s="5"/>
      <c r="E124" s="5"/>
      <c r="F124" s="12">
        <f aca="true" t="shared" si="22" ref="F124:H126">F125</f>
        <v>141000</v>
      </c>
      <c r="G124" s="12">
        <f t="shared" si="22"/>
        <v>66856.47</v>
      </c>
      <c r="H124" s="12">
        <f t="shared" si="22"/>
        <v>0</v>
      </c>
      <c r="I124" s="99">
        <f t="shared" si="12"/>
        <v>47.41593617021277</v>
      </c>
    </row>
    <row r="125" spans="1:9" ht="31.5">
      <c r="A125" s="5" t="s">
        <v>496</v>
      </c>
      <c r="B125" s="6" t="s">
        <v>166</v>
      </c>
      <c r="C125" s="5" t="s">
        <v>1167</v>
      </c>
      <c r="D125" s="5" t="s">
        <v>167</v>
      </c>
      <c r="E125" s="5"/>
      <c r="F125" s="12">
        <f t="shared" si="22"/>
        <v>141000</v>
      </c>
      <c r="G125" s="12">
        <f t="shared" si="22"/>
        <v>66856.47</v>
      </c>
      <c r="H125" s="12">
        <f t="shared" si="22"/>
        <v>0</v>
      </c>
      <c r="I125" s="99">
        <f t="shared" si="12"/>
        <v>47.41593617021277</v>
      </c>
    </row>
    <row r="126" spans="1:9" ht="15.75">
      <c r="A126" s="5" t="s">
        <v>497</v>
      </c>
      <c r="B126" s="6" t="s">
        <v>117</v>
      </c>
      <c r="C126" s="5" t="s">
        <v>1167</v>
      </c>
      <c r="D126" s="5" t="s">
        <v>118</v>
      </c>
      <c r="E126" s="5"/>
      <c r="F126" s="12">
        <f t="shared" si="22"/>
        <v>141000</v>
      </c>
      <c r="G126" s="12">
        <f t="shared" si="22"/>
        <v>66856.47</v>
      </c>
      <c r="H126" s="12">
        <f t="shared" si="22"/>
        <v>0</v>
      </c>
      <c r="I126" s="99">
        <f t="shared" si="12"/>
        <v>47.41593617021277</v>
      </c>
    </row>
    <row r="127" spans="1:9" ht="15.75">
      <c r="A127" s="5" t="s">
        <v>498</v>
      </c>
      <c r="B127" s="6" t="s">
        <v>169</v>
      </c>
      <c r="C127" s="5" t="s">
        <v>1167</v>
      </c>
      <c r="D127" s="5" t="s">
        <v>118</v>
      </c>
      <c r="E127" s="5" t="s">
        <v>160</v>
      </c>
      <c r="F127" s="12">
        <f>F128+F129</f>
        <v>141000</v>
      </c>
      <c r="G127" s="12">
        <f>G128+G129</f>
        <v>66856.47</v>
      </c>
      <c r="H127" s="12">
        <f>H128+H129</f>
        <v>0</v>
      </c>
      <c r="I127" s="99">
        <f t="shared" si="12"/>
        <v>47.41593617021277</v>
      </c>
    </row>
    <row r="128" spans="1:9" ht="15.75">
      <c r="A128" s="5" t="s">
        <v>499</v>
      </c>
      <c r="B128" s="55" t="s">
        <v>161</v>
      </c>
      <c r="C128" s="5" t="s">
        <v>1167</v>
      </c>
      <c r="D128" s="5" t="s">
        <v>118</v>
      </c>
      <c r="E128" s="5" t="s">
        <v>162</v>
      </c>
      <c r="F128" s="12">
        <f>'прил 4'!G229</f>
        <v>74400</v>
      </c>
      <c r="G128" s="12">
        <f>'прил 4'!H229</f>
        <v>36642</v>
      </c>
      <c r="H128" s="12">
        <f>'прил 4'!I229</f>
        <v>0</v>
      </c>
      <c r="I128" s="99">
        <f t="shared" si="12"/>
        <v>49.25</v>
      </c>
    </row>
    <row r="129" spans="1:9" ht="15.75">
      <c r="A129" s="5" t="s">
        <v>221</v>
      </c>
      <c r="B129" s="55" t="s">
        <v>9</v>
      </c>
      <c r="C129" s="5" t="s">
        <v>1167</v>
      </c>
      <c r="D129" s="5" t="s">
        <v>118</v>
      </c>
      <c r="E129" s="5" t="s">
        <v>10</v>
      </c>
      <c r="F129" s="12">
        <f>'прил 4'!G253</f>
        <v>66600</v>
      </c>
      <c r="G129" s="12">
        <f>'прил 4'!H253</f>
        <v>30214.47</v>
      </c>
      <c r="H129" s="12">
        <f>'прил 4'!I253</f>
        <v>0</v>
      </c>
      <c r="I129" s="99">
        <f t="shared" si="12"/>
        <v>45.36707207207208</v>
      </c>
    </row>
    <row r="130" spans="1:9" ht="110.25">
      <c r="A130" s="5" t="s">
        <v>94</v>
      </c>
      <c r="B130" s="6" t="s">
        <v>962</v>
      </c>
      <c r="C130" s="5" t="s">
        <v>961</v>
      </c>
      <c r="D130" s="5"/>
      <c r="E130" s="5"/>
      <c r="F130" s="12">
        <f aca="true" t="shared" si="23" ref="F130:H133">F131</f>
        <v>22422498.81</v>
      </c>
      <c r="G130" s="12">
        <f t="shared" si="23"/>
        <v>22243512.87</v>
      </c>
      <c r="H130" s="12">
        <f t="shared" si="23"/>
        <v>0</v>
      </c>
      <c r="I130" s="99">
        <f t="shared" si="12"/>
        <v>99.20175738878767</v>
      </c>
    </row>
    <row r="131" spans="1:9" ht="31.5">
      <c r="A131" s="5" t="s">
        <v>222</v>
      </c>
      <c r="B131" s="6" t="s">
        <v>166</v>
      </c>
      <c r="C131" s="5" t="s">
        <v>961</v>
      </c>
      <c r="D131" s="5" t="s">
        <v>167</v>
      </c>
      <c r="E131" s="5"/>
      <c r="F131" s="12">
        <f t="shared" si="23"/>
        <v>22422498.81</v>
      </c>
      <c r="G131" s="12">
        <f t="shared" si="23"/>
        <v>22243512.87</v>
      </c>
      <c r="H131" s="12">
        <f t="shared" si="23"/>
        <v>0</v>
      </c>
      <c r="I131" s="99">
        <f t="shared" si="12"/>
        <v>99.20175738878767</v>
      </c>
    </row>
    <row r="132" spans="1:9" ht="15.75">
      <c r="A132" s="5" t="s">
        <v>223</v>
      </c>
      <c r="B132" s="6" t="s">
        <v>117</v>
      </c>
      <c r="C132" s="5" t="s">
        <v>961</v>
      </c>
      <c r="D132" s="5" t="s">
        <v>118</v>
      </c>
      <c r="E132" s="5"/>
      <c r="F132" s="12">
        <f t="shared" si="23"/>
        <v>22422498.81</v>
      </c>
      <c r="G132" s="12">
        <f t="shared" si="23"/>
        <v>22243512.87</v>
      </c>
      <c r="H132" s="12">
        <f t="shared" si="23"/>
        <v>0</v>
      </c>
      <c r="I132" s="99">
        <f t="shared" si="12"/>
        <v>99.20175738878767</v>
      </c>
    </row>
    <row r="133" spans="1:9" ht="15.75">
      <c r="A133" s="5" t="s">
        <v>224</v>
      </c>
      <c r="B133" s="6" t="s">
        <v>169</v>
      </c>
      <c r="C133" s="5" t="s">
        <v>961</v>
      </c>
      <c r="D133" s="5" t="s">
        <v>118</v>
      </c>
      <c r="E133" s="5" t="s">
        <v>160</v>
      </c>
      <c r="F133" s="12">
        <f t="shared" si="23"/>
        <v>22422498.81</v>
      </c>
      <c r="G133" s="12">
        <f t="shared" si="23"/>
        <v>22243512.87</v>
      </c>
      <c r="H133" s="12">
        <f t="shared" si="23"/>
        <v>0</v>
      </c>
      <c r="I133" s="99">
        <f t="shared" si="12"/>
        <v>99.20175738878767</v>
      </c>
    </row>
    <row r="134" spans="1:9" ht="15.75">
      <c r="A134" s="5" t="s">
        <v>225</v>
      </c>
      <c r="B134" s="6" t="s">
        <v>9</v>
      </c>
      <c r="C134" s="5" t="s">
        <v>961</v>
      </c>
      <c r="D134" s="5" t="s">
        <v>118</v>
      </c>
      <c r="E134" s="5" t="s">
        <v>10</v>
      </c>
      <c r="F134" s="12">
        <f>'прил 4'!G256</f>
        <v>22422498.81</v>
      </c>
      <c r="G134" s="12">
        <f>'прил 4'!H256</f>
        <v>22243512.87</v>
      </c>
      <c r="H134" s="12">
        <f>'прил 4'!I256</f>
        <v>0</v>
      </c>
      <c r="I134" s="99">
        <f t="shared" si="12"/>
        <v>99.20175738878767</v>
      </c>
    </row>
    <row r="135" spans="1:9" ht="252">
      <c r="A135" s="5" t="s">
        <v>500</v>
      </c>
      <c r="B135" s="89" t="str">
        <f>'прил 4'!B230</f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35" s="5" t="s">
        <v>661</v>
      </c>
      <c r="D135" s="5"/>
      <c r="E135" s="5"/>
      <c r="F135" s="12">
        <f aca="true" t="shared" si="24" ref="F135:H138">F136</f>
        <v>36531710</v>
      </c>
      <c r="G135" s="12">
        <f t="shared" si="24"/>
        <v>36531710</v>
      </c>
      <c r="H135" s="12">
        <f t="shared" si="24"/>
        <v>31454800</v>
      </c>
      <c r="I135" s="99">
        <f t="shared" si="12"/>
        <v>100</v>
      </c>
    </row>
    <row r="136" spans="1:9" ht="31.5">
      <c r="A136" s="5" t="s">
        <v>501</v>
      </c>
      <c r="B136" s="6" t="s">
        <v>166</v>
      </c>
      <c r="C136" s="5" t="s">
        <v>661</v>
      </c>
      <c r="D136" s="5" t="s">
        <v>167</v>
      </c>
      <c r="E136" s="5"/>
      <c r="F136" s="12">
        <f t="shared" si="24"/>
        <v>36531710</v>
      </c>
      <c r="G136" s="12">
        <f t="shared" si="24"/>
        <v>36531710</v>
      </c>
      <c r="H136" s="12">
        <f t="shared" si="24"/>
        <v>31454800</v>
      </c>
      <c r="I136" s="99">
        <f t="shared" si="12"/>
        <v>100</v>
      </c>
    </row>
    <row r="137" spans="1:9" ht="15.75">
      <c r="A137" s="5" t="s">
        <v>226</v>
      </c>
      <c r="B137" s="6" t="s">
        <v>117</v>
      </c>
      <c r="C137" s="5" t="s">
        <v>661</v>
      </c>
      <c r="D137" s="5" t="s">
        <v>118</v>
      </c>
      <c r="E137" s="5"/>
      <c r="F137" s="12">
        <f t="shared" si="24"/>
        <v>36531710</v>
      </c>
      <c r="G137" s="12">
        <f t="shared" si="24"/>
        <v>36531710</v>
      </c>
      <c r="H137" s="12">
        <f t="shared" si="24"/>
        <v>31454800</v>
      </c>
      <c r="I137" s="99">
        <f t="shared" si="12"/>
        <v>100</v>
      </c>
    </row>
    <row r="138" spans="1:9" ht="15.75">
      <c r="A138" s="5" t="s">
        <v>227</v>
      </c>
      <c r="B138" s="6" t="s">
        <v>169</v>
      </c>
      <c r="C138" s="5" t="s">
        <v>661</v>
      </c>
      <c r="D138" s="5" t="s">
        <v>118</v>
      </c>
      <c r="E138" s="5" t="s">
        <v>160</v>
      </c>
      <c r="F138" s="12">
        <f t="shared" si="24"/>
        <v>36531710</v>
      </c>
      <c r="G138" s="12">
        <f t="shared" si="24"/>
        <v>36531710</v>
      </c>
      <c r="H138" s="12">
        <f t="shared" si="24"/>
        <v>31454800</v>
      </c>
      <c r="I138" s="99">
        <f t="shared" si="12"/>
        <v>100</v>
      </c>
    </row>
    <row r="139" spans="1:9" ht="15.75">
      <c r="A139" s="5" t="s">
        <v>228</v>
      </c>
      <c r="B139" s="6" t="s">
        <v>161</v>
      </c>
      <c r="C139" s="5" t="s">
        <v>661</v>
      </c>
      <c r="D139" s="5" t="s">
        <v>118</v>
      </c>
      <c r="E139" s="5" t="s">
        <v>162</v>
      </c>
      <c r="F139" s="12">
        <f>'прил 4'!G232</f>
        <v>36531710</v>
      </c>
      <c r="G139" s="12">
        <f>'прил 4'!H232</f>
        <v>36531710</v>
      </c>
      <c r="H139" s="12">
        <f>'прил 4'!I232</f>
        <v>31454800</v>
      </c>
      <c r="I139" s="99">
        <f t="shared" si="12"/>
        <v>100</v>
      </c>
    </row>
    <row r="140" spans="1:9" ht="267.75">
      <c r="A140" s="5" t="s">
        <v>229</v>
      </c>
      <c r="B140" s="90" t="str">
        <f>'прил 4'!B257</f>
        <v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40" s="5" t="s">
        <v>0</v>
      </c>
      <c r="D140" s="5"/>
      <c r="E140" s="5"/>
      <c r="F140" s="12">
        <f aca="true" t="shared" si="25" ref="F140:H143">F141</f>
        <v>39548073</v>
      </c>
      <c r="G140" s="12">
        <f t="shared" si="25"/>
        <v>39548073</v>
      </c>
      <c r="H140" s="12">
        <f t="shared" si="25"/>
        <v>25771900</v>
      </c>
      <c r="I140" s="99">
        <f aca="true" t="shared" si="26" ref="I140:I203">G140/F140*100</f>
        <v>100</v>
      </c>
    </row>
    <row r="141" spans="1:9" ht="31.5">
      <c r="A141" s="5" t="s">
        <v>230</v>
      </c>
      <c r="B141" s="6" t="s">
        <v>166</v>
      </c>
      <c r="C141" s="5" t="s">
        <v>0</v>
      </c>
      <c r="D141" s="5" t="s">
        <v>167</v>
      </c>
      <c r="E141" s="5"/>
      <c r="F141" s="12">
        <f t="shared" si="25"/>
        <v>39548073</v>
      </c>
      <c r="G141" s="12">
        <f t="shared" si="25"/>
        <v>39548073</v>
      </c>
      <c r="H141" s="12">
        <f t="shared" si="25"/>
        <v>25771900</v>
      </c>
      <c r="I141" s="99">
        <f t="shared" si="26"/>
        <v>100</v>
      </c>
    </row>
    <row r="142" spans="1:9" ht="15.75">
      <c r="A142" s="5" t="s">
        <v>231</v>
      </c>
      <c r="B142" s="6" t="s">
        <v>117</v>
      </c>
      <c r="C142" s="5" t="s">
        <v>0</v>
      </c>
      <c r="D142" s="5" t="s">
        <v>118</v>
      </c>
      <c r="E142" s="5"/>
      <c r="F142" s="12">
        <f t="shared" si="25"/>
        <v>39548073</v>
      </c>
      <c r="G142" s="12">
        <f t="shared" si="25"/>
        <v>39548073</v>
      </c>
      <c r="H142" s="12">
        <f t="shared" si="25"/>
        <v>25771900</v>
      </c>
      <c r="I142" s="99">
        <f t="shared" si="26"/>
        <v>100</v>
      </c>
    </row>
    <row r="143" spans="1:9" ht="15.75">
      <c r="A143" s="5" t="s">
        <v>232</v>
      </c>
      <c r="B143" s="6" t="s">
        <v>169</v>
      </c>
      <c r="C143" s="5" t="s">
        <v>0</v>
      </c>
      <c r="D143" s="5" t="s">
        <v>118</v>
      </c>
      <c r="E143" s="5" t="s">
        <v>160</v>
      </c>
      <c r="F143" s="12">
        <f t="shared" si="25"/>
        <v>39548073</v>
      </c>
      <c r="G143" s="12">
        <f t="shared" si="25"/>
        <v>39548073</v>
      </c>
      <c r="H143" s="12">
        <f t="shared" si="25"/>
        <v>25771900</v>
      </c>
      <c r="I143" s="99">
        <f t="shared" si="26"/>
        <v>100</v>
      </c>
    </row>
    <row r="144" spans="1:9" ht="15.75">
      <c r="A144" s="5" t="s">
        <v>233</v>
      </c>
      <c r="B144" s="6" t="s">
        <v>9</v>
      </c>
      <c r="C144" s="5" t="s">
        <v>0</v>
      </c>
      <c r="D144" s="5" t="s">
        <v>118</v>
      </c>
      <c r="E144" s="5" t="s">
        <v>10</v>
      </c>
      <c r="F144" s="12">
        <f>'прил 4'!G259</f>
        <v>39548073</v>
      </c>
      <c r="G144" s="12">
        <f>'прил 4'!H259</f>
        <v>39548073</v>
      </c>
      <c r="H144" s="12">
        <f>'прил 4'!I259</f>
        <v>25771900</v>
      </c>
      <c r="I144" s="99">
        <f t="shared" si="26"/>
        <v>100</v>
      </c>
    </row>
    <row r="145" spans="1:9" ht="164.25" customHeight="1">
      <c r="A145" s="5" t="s">
        <v>234</v>
      </c>
      <c r="B145" s="21" t="str">
        <f>'прил 4'!B360</f>
        <v>Осуществление присмотра  и ухода за детьми-инвалидами, детьми-сиротами и детьми, оставшимися без попечения родителей, а также за 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45" s="5" t="s">
        <v>644</v>
      </c>
      <c r="D145" s="5"/>
      <c r="E145" s="5"/>
      <c r="F145" s="12">
        <f aca="true" t="shared" si="27" ref="F145:H148">F146</f>
        <v>312000</v>
      </c>
      <c r="G145" s="12">
        <f t="shared" si="27"/>
        <v>312000</v>
      </c>
      <c r="H145" s="28">
        <f t="shared" si="27"/>
        <v>312000</v>
      </c>
      <c r="I145" s="99">
        <f t="shared" si="26"/>
        <v>100</v>
      </c>
    </row>
    <row r="146" spans="1:9" ht="31.5">
      <c r="A146" s="5" t="s">
        <v>235</v>
      </c>
      <c r="B146" s="6" t="s">
        <v>166</v>
      </c>
      <c r="C146" s="5" t="s">
        <v>644</v>
      </c>
      <c r="D146" s="5" t="s">
        <v>167</v>
      </c>
      <c r="E146" s="5"/>
      <c r="F146" s="12">
        <f t="shared" si="27"/>
        <v>312000</v>
      </c>
      <c r="G146" s="12">
        <f t="shared" si="27"/>
        <v>312000</v>
      </c>
      <c r="H146" s="28">
        <f t="shared" si="27"/>
        <v>312000</v>
      </c>
      <c r="I146" s="99">
        <f t="shared" si="26"/>
        <v>100</v>
      </c>
    </row>
    <row r="147" spans="1:9" ht="15.75">
      <c r="A147" s="5" t="s">
        <v>236</v>
      </c>
      <c r="B147" s="6" t="s">
        <v>117</v>
      </c>
      <c r="C147" s="5" t="s">
        <v>644</v>
      </c>
      <c r="D147" s="5" t="s">
        <v>118</v>
      </c>
      <c r="E147" s="5"/>
      <c r="F147" s="12">
        <f t="shared" si="27"/>
        <v>312000</v>
      </c>
      <c r="G147" s="12">
        <f t="shared" si="27"/>
        <v>312000</v>
      </c>
      <c r="H147" s="28">
        <f t="shared" si="27"/>
        <v>312000</v>
      </c>
      <c r="I147" s="99">
        <f t="shared" si="26"/>
        <v>100</v>
      </c>
    </row>
    <row r="148" spans="1:9" ht="15.75">
      <c r="A148" s="5" t="s">
        <v>237</v>
      </c>
      <c r="B148" s="6" t="s">
        <v>170</v>
      </c>
      <c r="C148" s="5" t="s">
        <v>644</v>
      </c>
      <c r="D148" s="5" t="s">
        <v>118</v>
      </c>
      <c r="E148" s="5" t="s">
        <v>126</v>
      </c>
      <c r="F148" s="12">
        <f t="shared" si="27"/>
        <v>312000</v>
      </c>
      <c r="G148" s="12">
        <f t="shared" si="27"/>
        <v>312000</v>
      </c>
      <c r="H148" s="28">
        <f t="shared" si="27"/>
        <v>312000</v>
      </c>
      <c r="I148" s="99">
        <f t="shared" si="26"/>
        <v>100</v>
      </c>
    </row>
    <row r="149" spans="1:9" ht="15.75">
      <c r="A149" s="5" t="s">
        <v>238</v>
      </c>
      <c r="B149" s="6" t="s">
        <v>37</v>
      </c>
      <c r="C149" s="5" t="s">
        <v>644</v>
      </c>
      <c r="D149" s="5" t="s">
        <v>118</v>
      </c>
      <c r="E149" s="5" t="s">
        <v>129</v>
      </c>
      <c r="F149" s="12">
        <f>'прил 4'!G362</f>
        <v>312000</v>
      </c>
      <c r="G149" s="12">
        <f>'прил 4'!H362</f>
        <v>312000</v>
      </c>
      <c r="H149" s="12">
        <f>'прил 4'!I362</f>
        <v>312000</v>
      </c>
      <c r="I149" s="99">
        <f t="shared" si="26"/>
        <v>100</v>
      </c>
    </row>
    <row r="150" spans="1:9" ht="113.25" customHeight="1">
      <c r="A150" s="5" t="s">
        <v>239</v>
      </c>
      <c r="B150" s="6" t="str">
        <f>'прил 4'!B372</f>
        <v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"Развитие дошкольного, общего и дополнительного образования детей" муниципальной программы Ирбейского района  "Развитие образования Ирбейского района "</v>
      </c>
      <c r="C150" s="5" t="s">
        <v>619</v>
      </c>
      <c r="D150" s="5"/>
      <c r="E150" s="5"/>
      <c r="F150" s="30">
        <f aca="true" t="shared" si="28" ref="F150:H153">F151</f>
        <v>918700</v>
      </c>
      <c r="G150" s="30">
        <f t="shared" si="28"/>
        <v>721905.97</v>
      </c>
      <c r="H150" s="30">
        <f t="shared" si="28"/>
        <v>1760500</v>
      </c>
      <c r="I150" s="99">
        <f t="shared" si="26"/>
        <v>78.57907586807445</v>
      </c>
    </row>
    <row r="151" spans="1:9" ht="31.5">
      <c r="A151" s="5" t="s">
        <v>240</v>
      </c>
      <c r="B151" s="6" t="s">
        <v>166</v>
      </c>
      <c r="C151" s="5" t="s">
        <v>619</v>
      </c>
      <c r="D151" s="5" t="s">
        <v>167</v>
      </c>
      <c r="E151" s="5"/>
      <c r="F151" s="30">
        <f t="shared" si="28"/>
        <v>918700</v>
      </c>
      <c r="G151" s="30">
        <f t="shared" si="28"/>
        <v>721905.97</v>
      </c>
      <c r="H151" s="30">
        <f t="shared" si="28"/>
        <v>1760500</v>
      </c>
      <c r="I151" s="99">
        <f t="shared" si="26"/>
        <v>78.57907586807445</v>
      </c>
    </row>
    <row r="152" spans="1:9" ht="15.75">
      <c r="A152" s="5" t="s">
        <v>241</v>
      </c>
      <c r="B152" s="6" t="s">
        <v>117</v>
      </c>
      <c r="C152" s="5" t="s">
        <v>619</v>
      </c>
      <c r="D152" s="5" t="s">
        <v>118</v>
      </c>
      <c r="E152" s="5"/>
      <c r="F152" s="30">
        <f t="shared" si="28"/>
        <v>918700</v>
      </c>
      <c r="G152" s="30">
        <f t="shared" si="28"/>
        <v>721905.97</v>
      </c>
      <c r="H152" s="30">
        <f t="shared" si="28"/>
        <v>1760500</v>
      </c>
      <c r="I152" s="99">
        <f t="shared" si="26"/>
        <v>78.57907586807445</v>
      </c>
    </row>
    <row r="153" spans="1:9" ht="15.75">
      <c r="A153" s="5" t="s">
        <v>242</v>
      </c>
      <c r="B153" s="6" t="s">
        <v>170</v>
      </c>
      <c r="C153" s="5" t="s">
        <v>619</v>
      </c>
      <c r="D153" s="5" t="s">
        <v>118</v>
      </c>
      <c r="E153" s="5" t="s">
        <v>126</v>
      </c>
      <c r="F153" s="30">
        <f t="shared" si="28"/>
        <v>918700</v>
      </c>
      <c r="G153" s="30">
        <f t="shared" si="28"/>
        <v>721905.97</v>
      </c>
      <c r="H153" s="30">
        <f t="shared" si="28"/>
        <v>1760500</v>
      </c>
      <c r="I153" s="99">
        <f t="shared" si="26"/>
        <v>78.57907586807445</v>
      </c>
    </row>
    <row r="154" spans="1:9" ht="15.75">
      <c r="A154" s="5" t="s">
        <v>243</v>
      </c>
      <c r="B154" s="6" t="s">
        <v>71</v>
      </c>
      <c r="C154" s="5" t="s">
        <v>619</v>
      </c>
      <c r="D154" s="5" t="s">
        <v>118</v>
      </c>
      <c r="E154" s="5" t="s">
        <v>70</v>
      </c>
      <c r="F154" s="30">
        <f>'прил 4'!G374</f>
        <v>918700</v>
      </c>
      <c r="G154" s="30">
        <f>'прил 4'!H374</f>
        <v>721905.97</v>
      </c>
      <c r="H154" s="30">
        <f>'прил 4'!I374</f>
        <v>1760500</v>
      </c>
      <c r="I154" s="99">
        <f t="shared" si="26"/>
        <v>78.57907586807445</v>
      </c>
    </row>
    <row r="155" spans="1:9" ht="102.75" customHeight="1">
      <c r="A155" s="5" t="s">
        <v>244</v>
      </c>
      <c r="B155" s="6" t="s">
        <v>1106</v>
      </c>
      <c r="C155" s="5" t="s">
        <v>1105</v>
      </c>
      <c r="D155" s="5"/>
      <c r="E155" s="5"/>
      <c r="F155" s="30">
        <f aca="true" t="shared" si="29" ref="F155:H158">F156</f>
        <v>953084.21</v>
      </c>
      <c r="G155" s="30">
        <f t="shared" si="29"/>
        <v>953079.71</v>
      </c>
      <c r="H155" s="30">
        <f t="shared" si="29"/>
        <v>0</v>
      </c>
      <c r="I155" s="99">
        <f t="shared" si="26"/>
        <v>99.99952784864624</v>
      </c>
    </row>
    <row r="156" spans="1:9" ht="31.5">
      <c r="A156" s="5" t="s">
        <v>245</v>
      </c>
      <c r="B156" s="6" t="s">
        <v>166</v>
      </c>
      <c r="C156" s="5" t="s">
        <v>1105</v>
      </c>
      <c r="D156" s="5" t="s">
        <v>167</v>
      </c>
      <c r="E156" s="5"/>
      <c r="F156" s="30">
        <f t="shared" si="29"/>
        <v>953084.21</v>
      </c>
      <c r="G156" s="30">
        <f t="shared" si="29"/>
        <v>953079.71</v>
      </c>
      <c r="H156" s="30">
        <f t="shared" si="29"/>
        <v>0</v>
      </c>
      <c r="I156" s="99">
        <f t="shared" si="26"/>
        <v>99.99952784864624</v>
      </c>
    </row>
    <row r="157" spans="1:9" ht="15.75">
      <c r="A157" s="5" t="s">
        <v>246</v>
      </c>
      <c r="B157" s="6" t="s">
        <v>117</v>
      </c>
      <c r="C157" s="5" t="s">
        <v>1105</v>
      </c>
      <c r="D157" s="5" t="s">
        <v>118</v>
      </c>
      <c r="E157" s="5"/>
      <c r="F157" s="30">
        <f t="shared" si="29"/>
        <v>953084.21</v>
      </c>
      <c r="G157" s="30">
        <f t="shared" si="29"/>
        <v>953079.71</v>
      </c>
      <c r="H157" s="30">
        <f t="shared" si="29"/>
        <v>0</v>
      </c>
      <c r="I157" s="99">
        <f t="shared" si="26"/>
        <v>99.99952784864624</v>
      </c>
    </row>
    <row r="158" spans="1:9" ht="15.75">
      <c r="A158" s="5" t="s">
        <v>247</v>
      </c>
      <c r="B158" s="6" t="s">
        <v>169</v>
      </c>
      <c r="C158" s="5" t="s">
        <v>1105</v>
      </c>
      <c r="D158" s="5" t="s">
        <v>118</v>
      </c>
      <c r="E158" s="5" t="s">
        <v>160</v>
      </c>
      <c r="F158" s="30">
        <f t="shared" si="29"/>
        <v>953084.21</v>
      </c>
      <c r="G158" s="30">
        <f t="shared" si="29"/>
        <v>953079.71</v>
      </c>
      <c r="H158" s="30">
        <f t="shared" si="29"/>
        <v>0</v>
      </c>
      <c r="I158" s="99">
        <f t="shared" si="26"/>
        <v>99.99952784864624</v>
      </c>
    </row>
    <row r="159" spans="1:9" ht="15.75">
      <c r="A159" s="5" t="s">
        <v>248</v>
      </c>
      <c r="B159" s="6" t="s">
        <v>9</v>
      </c>
      <c r="C159" s="5" t="s">
        <v>1105</v>
      </c>
      <c r="D159" s="5" t="s">
        <v>118</v>
      </c>
      <c r="E159" s="5" t="s">
        <v>10</v>
      </c>
      <c r="F159" s="30">
        <f>'прил 4'!G262</f>
        <v>953084.21</v>
      </c>
      <c r="G159" s="30">
        <f>'прил 4'!H262</f>
        <v>953079.71</v>
      </c>
      <c r="H159" s="30">
        <f>'прил 4'!I262</f>
        <v>0</v>
      </c>
      <c r="I159" s="99">
        <f t="shared" si="26"/>
        <v>99.99952784864624</v>
      </c>
    </row>
    <row r="160" spans="1:9" ht="252" customHeight="1">
      <c r="A160" s="5" t="s">
        <v>249</v>
      </c>
      <c r="B160" s="6" t="str">
        <f>'прил 4'!B263</f>
        <v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v>
      </c>
      <c r="C160" s="5" t="s">
        <v>609</v>
      </c>
      <c r="D160" s="5"/>
      <c r="E160" s="5"/>
      <c r="F160" s="12">
        <f aca="true" t="shared" si="30" ref="F160:H162">F161</f>
        <v>245712068.29000002</v>
      </c>
      <c r="G160" s="12">
        <f t="shared" si="30"/>
        <v>245711570.29000002</v>
      </c>
      <c r="H160" s="28">
        <f t="shared" si="30"/>
        <v>212304200</v>
      </c>
      <c r="I160" s="99">
        <f t="shared" si="26"/>
        <v>99.99979732375236</v>
      </c>
    </row>
    <row r="161" spans="1:9" ht="31.5">
      <c r="A161" s="5" t="s">
        <v>250</v>
      </c>
      <c r="B161" s="6" t="s">
        <v>166</v>
      </c>
      <c r="C161" s="5" t="s">
        <v>609</v>
      </c>
      <c r="D161" s="5" t="s">
        <v>167</v>
      </c>
      <c r="E161" s="5"/>
      <c r="F161" s="12">
        <f t="shared" si="30"/>
        <v>245712068.29000002</v>
      </c>
      <c r="G161" s="12">
        <f t="shared" si="30"/>
        <v>245711570.29000002</v>
      </c>
      <c r="H161" s="28">
        <f t="shared" si="30"/>
        <v>212304200</v>
      </c>
      <c r="I161" s="99">
        <f t="shared" si="26"/>
        <v>99.99979732375236</v>
      </c>
    </row>
    <row r="162" spans="1:9" ht="15.75">
      <c r="A162" s="5" t="s">
        <v>251</v>
      </c>
      <c r="B162" s="6" t="s">
        <v>117</v>
      </c>
      <c r="C162" s="5" t="s">
        <v>609</v>
      </c>
      <c r="D162" s="5" t="s">
        <v>118</v>
      </c>
      <c r="E162" s="5"/>
      <c r="F162" s="12">
        <f t="shared" si="30"/>
        <v>245712068.29000002</v>
      </c>
      <c r="G162" s="12">
        <f t="shared" si="30"/>
        <v>245711570.29000002</v>
      </c>
      <c r="H162" s="28">
        <f t="shared" si="30"/>
        <v>212304200</v>
      </c>
      <c r="I162" s="99">
        <f t="shared" si="26"/>
        <v>99.99979732375236</v>
      </c>
    </row>
    <row r="163" spans="1:9" ht="15.75">
      <c r="A163" s="5" t="s">
        <v>252</v>
      </c>
      <c r="B163" s="6" t="s">
        <v>169</v>
      </c>
      <c r="C163" s="5" t="s">
        <v>609</v>
      </c>
      <c r="D163" s="5" t="s">
        <v>118</v>
      </c>
      <c r="E163" s="5" t="s">
        <v>160</v>
      </c>
      <c r="F163" s="12">
        <f>F164+F165</f>
        <v>245712068.29000002</v>
      </c>
      <c r="G163" s="12">
        <f>G164+G165</f>
        <v>245711570.29000002</v>
      </c>
      <c r="H163" s="12">
        <f>H164+H165</f>
        <v>212304200</v>
      </c>
      <c r="I163" s="99">
        <f t="shared" si="26"/>
        <v>99.99979732375236</v>
      </c>
    </row>
    <row r="164" spans="1:9" ht="15.75">
      <c r="A164" s="5" t="s">
        <v>253</v>
      </c>
      <c r="B164" s="6" t="s">
        <v>9</v>
      </c>
      <c r="C164" s="5" t="s">
        <v>609</v>
      </c>
      <c r="D164" s="5" t="s">
        <v>118</v>
      </c>
      <c r="E164" s="5" t="s">
        <v>10</v>
      </c>
      <c r="F164" s="12">
        <f>'прил 4'!G265</f>
        <v>230868259.49</v>
      </c>
      <c r="G164" s="12">
        <f>'прил 4'!H265</f>
        <v>230867761.49</v>
      </c>
      <c r="H164" s="12">
        <f>'прил 4'!I265</f>
        <v>200893700</v>
      </c>
      <c r="I164" s="99">
        <f t="shared" si="26"/>
        <v>99.99978429256532</v>
      </c>
    </row>
    <row r="165" spans="1:9" ht="15.75">
      <c r="A165" s="5" t="s">
        <v>254</v>
      </c>
      <c r="B165" s="6" t="s">
        <v>81</v>
      </c>
      <c r="C165" s="5" t="s">
        <v>609</v>
      </c>
      <c r="D165" s="5" t="s">
        <v>118</v>
      </c>
      <c r="E165" s="5" t="s">
        <v>80</v>
      </c>
      <c r="F165" s="12">
        <f>'прил 4'!G305</f>
        <v>14843808.8</v>
      </c>
      <c r="G165" s="12">
        <f>'прил 4'!H305</f>
        <v>14843808.8</v>
      </c>
      <c r="H165" s="12">
        <f>'прил 4'!I305</f>
        <v>11410500</v>
      </c>
      <c r="I165" s="99">
        <f t="shared" si="26"/>
        <v>100</v>
      </c>
    </row>
    <row r="166" spans="1:9" ht="115.5" customHeight="1">
      <c r="A166" s="5" t="s">
        <v>255</v>
      </c>
      <c r="B166" s="6" t="str">
        <f>'прил 4'!B363</f>
        <v>Обеспечение питанием  обучающихся в муниципальных и частных 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v>
      </c>
      <c r="C166" s="5" t="s">
        <v>645</v>
      </c>
      <c r="D166" s="5"/>
      <c r="E166" s="5"/>
      <c r="F166" s="12">
        <f aca="true" t="shared" si="31" ref="F166:H169">F167</f>
        <v>25748700</v>
      </c>
      <c r="G166" s="12">
        <f t="shared" si="31"/>
        <v>24216260.54</v>
      </c>
      <c r="H166" s="28">
        <f t="shared" si="31"/>
        <v>25694300</v>
      </c>
      <c r="I166" s="99">
        <f t="shared" si="26"/>
        <v>94.04847833094486</v>
      </c>
    </row>
    <row r="167" spans="1:9" ht="31.5">
      <c r="A167" s="5" t="s">
        <v>256</v>
      </c>
      <c r="B167" s="6" t="s">
        <v>166</v>
      </c>
      <c r="C167" s="5" t="s">
        <v>645</v>
      </c>
      <c r="D167" s="5" t="s">
        <v>167</v>
      </c>
      <c r="E167" s="5"/>
      <c r="F167" s="12">
        <f t="shared" si="31"/>
        <v>25748700</v>
      </c>
      <c r="G167" s="12">
        <f t="shared" si="31"/>
        <v>24216260.54</v>
      </c>
      <c r="H167" s="28">
        <f t="shared" si="31"/>
        <v>25694300</v>
      </c>
      <c r="I167" s="99">
        <f t="shared" si="26"/>
        <v>94.04847833094486</v>
      </c>
    </row>
    <row r="168" spans="1:9" ht="15.75">
      <c r="A168" s="5" t="s">
        <v>502</v>
      </c>
      <c r="B168" s="6" t="s">
        <v>117</v>
      </c>
      <c r="C168" s="5" t="s">
        <v>645</v>
      </c>
      <c r="D168" s="5" t="s">
        <v>118</v>
      </c>
      <c r="E168" s="5"/>
      <c r="F168" s="12">
        <f t="shared" si="31"/>
        <v>25748700</v>
      </c>
      <c r="G168" s="12">
        <f t="shared" si="31"/>
        <v>24216260.54</v>
      </c>
      <c r="H168" s="28">
        <f t="shared" si="31"/>
        <v>25694300</v>
      </c>
      <c r="I168" s="99">
        <f t="shared" si="26"/>
        <v>94.04847833094486</v>
      </c>
    </row>
    <row r="169" spans="1:9" ht="15.75">
      <c r="A169" s="5" t="s">
        <v>257</v>
      </c>
      <c r="B169" s="6" t="s">
        <v>170</v>
      </c>
      <c r="C169" s="5" t="s">
        <v>645</v>
      </c>
      <c r="D169" s="5" t="s">
        <v>118</v>
      </c>
      <c r="E169" s="5" t="s">
        <v>126</v>
      </c>
      <c r="F169" s="12">
        <f t="shared" si="31"/>
        <v>25748700</v>
      </c>
      <c r="G169" s="12">
        <f t="shared" si="31"/>
        <v>24216260.54</v>
      </c>
      <c r="H169" s="28">
        <f t="shared" si="31"/>
        <v>25694300</v>
      </c>
      <c r="I169" s="99">
        <f t="shared" si="26"/>
        <v>94.04847833094486</v>
      </c>
    </row>
    <row r="170" spans="1:9" ht="15.75">
      <c r="A170" s="5" t="s">
        <v>258</v>
      </c>
      <c r="B170" s="6" t="s">
        <v>37</v>
      </c>
      <c r="C170" s="5" t="s">
        <v>645</v>
      </c>
      <c r="D170" s="5" t="s">
        <v>118</v>
      </c>
      <c r="E170" s="5" t="s">
        <v>129</v>
      </c>
      <c r="F170" s="12">
        <f>'прил 4'!G365</f>
        <v>25748700</v>
      </c>
      <c r="G170" s="12">
        <f>'прил 4'!H365</f>
        <v>24216260.54</v>
      </c>
      <c r="H170" s="12">
        <f>'прил 4'!I365</f>
        <v>25694300</v>
      </c>
      <c r="I170" s="99">
        <f t="shared" si="26"/>
        <v>94.04847833094486</v>
      </c>
    </row>
    <row r="171" spans="1:9" ht="267.75">
      <c r="A171" s="5" t="s">
        <v>259</v>
      </c>
      <c r="B171" s="6" t="str">
        <f>'прил 4'!B233</f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организациях,находящихся на территории края, за исключением обеспечения деятельности административно-хозяйственного,  учебно-вспомогательного персонала и иных категорий работников  образовательных организаций,участвующих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71" s="5" t="s">
        <v>642</v>
      </c>
      <c r="D171" s="5"/>
      <c r="E171" s="5"/>
      <c r="F171" s="29">
        <f aca="true" t="shared" si="32" ref="F171:H174">F172</f>
        <v>60721943.74</v>
      </c>
      <c r="G171" s="29">
        <f t="shared" si="32"/>
        <v>60714972.15</v>
      </c>
      <c r="H171" s="29">
        <f t="shared" si="32"/>
        <v>51232100</v>
      </c>
      <c r="I171" s="99">
        <f t="shared" si="26"/>
        <v>99.98851882932165</v>
      </c>
    </row>
    <row r="172" spans="1:9" ht="31.5">
      <c r="A172" s="5" t="s">
        <v>260</v>
      </c>
      <c r="B172" s="6" t="s">
        <v>166</v>
      </c>
      <c r="C172" s="5" t="s">
        <v>642</v>
      </c>
      <c r="D172" s="5" t="s">
        <v>167</v>
      </c>
      <c r="E172" s="5"/>
      <c r="F172" s="29">
        <f t="shared" si="32"/>
        <v>60721943.74</v>
      </c>
      <c r="G172" s="29">
        <f t="shared" si="32"/>
        <v>60714972.15</v>
      </c>
      <c r="H172" s="29">
        <f t="shared" si="32"/>
        <v>51232100</v>
      </c>
      <c r="I172" s="99">
        <f t="shared" si="26"/>
        <v>99.98851882932165</v>
      </c>
    </row>
    <row r="173" spans="1:9" ht="15.75">
      <c r="A173" s="5" t="s">
        <v>261</v>
      </c>
      <c r="B173" s="6" t="s">
        <v>117</v>
      </c>
      <c r="C173" s="5" t="s">
        <v>642</v>
      </c>
      <c r="D173" s="5" t="s">
        <v>118</v>
      </c>
      <c r="E173" s="5"/>
      <c r="F173" s="29">
        <f t="shared" si="32"/>
        <v>60721943.74</v>
      </c>
      <c r="G173" s="29">
        <f t="shared" si="32"/>
        <v>60714972.15</v>
      </c>
      <c r="H173" s="29">
        <f t="shared" si="32"/>
        <v>51232100</v>
      </c>
      <c r="I173" s="99">
        <f t="shared" si="26"/>
        <v>99.98851882932165</v>
      </c>
    </row>
    <row r="174" spans="1:9" ht="15.75">
      <c r="A174" s="5" t="s">
        <v>262</v>
      </c>
      <c r="B174" s="6" t="s">
        <v>169</v>
      </c>
      <c r="C174" s="5" t="s">
        <v>642</v>
      </c>
      <c r="D174" s="5" t="s">
        <v>118</v>
      </c>
      <c r="E174" s="5" t="s">
        <v>160</v>
      </c>
      <c r="F174" s="29">
        <f t="shared" si="32"/>
        <v>60721943.74</v>
      </c>
      <c r="G174" s="29">
        <f t="shared" si="32"/>
        <v>60714972.15</v>
      </c>
      <c r="H174" s="29">
        <f t="shared" si="32"/>
        <v>51232100</v>
      </c>
      <c r="I174" s="99">
        <f t="shared" si="26"/>
        <v>99.98851882932165</v>
      </c>
    </row>
    <row r="175" spans="1:9" ht="15.75">
      <c r="A175" s="5" t="s">
        <v>263</v>
      </c>
      <c r="B175" s="33" t="s">
        <v>161</v>
      </c>
      <c r="C175" s="5" t="s">
        <v>642</v>
      </c>
      <c r="D175" s="5" t="s">
        <v>118</v>
      </c>
      <c r="E175" s="34" t="s">
        <v>162</v>
      </c>
      <c r="F175" s="29">
        <f>'прил 4'!G235</f>
        <v>60721943.74</v>
      </c>
      <c r="G175" s="29">
        <f>'прил 4'!H235</f>
        <v>60714972.15</v>
      </c>
      <c r="H175" s="29">
        <f>'прил 4'!I235</f>
        <v>51232100</v>
      </c>
      <c r="I175" s="99">
        <f t="shared" si="26"/>
        <v>99.98851882932165</v>
      </c>
    </row>
    <row r="176" spans="1:9" ht="78.75">
      <c r="A176" s="5" t="s">
        <v>264</v>
      </c>
      <c r="B176" s="64" t="str">
        <f>'прил 4'!B316</f>
        <v>Организация и обеспечение отдыха и оздоровления детей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76" s="5" t="s">
        <v>706</v>
      </c>
      <c r="D176" s="5"/>
      <c r="E176" s="5"/>
      <c r="F176" s="12">
        <f>F181+F177</f>
        <v>4611300</v>
      </c>
      <c r="G176" s="12">
        <f>G181+G177</f>
        <v>3913103.9</v>
      </c>
      <c r="H176" s="12">
        <f>H181+H177</f>
        <v>3820000</v>
      </c>
      <c r="I176" s="99">
        <f t="shared" si="26"/>
        <v>84.85901806432025</v>
      </c>
    </row>
    <row r="177" spans="1:9" ht="31.5">
      <c r="A177" s="5" t="s">
        <v>270</v>
      </c>
      <c r="B177" s="6" t="s">
        <v>268</v>
      </c>
      <c r="C177" s="5" t="s">
        <v>706</v>
      </c>
      <c r="D177" s="5" t="s">
        <v>95</v>
      </c>
      <c r="E177" s="5"/>
      <c r="F177" s="12">
        <f aca="true" t="shared" si="33" ref="F177:H179">F178</f>
        <v>1023796</v>
      </c>
      <c r="G177" s="12">
        <f t="shared" si="33"/>
        <v>551360</v>
      </c>
      <c r="H177" s="12">
        <f t="shared" si="33"/>
        <v>754300</v>
      </c>
      <c r="I177" s="99">
        <f t="shared" si="26"/>
        <v>53.85447882195281</v>
      </c>
    </row>
    <row r="178" spans="1:9" ht="31.5">
      <c r="A178" s="5" t="s">
        <v>271</v>
      </c>
      <c r="B178" s="6" t="s">
        <v>96</v>
      </c>
      <c r="C178" s="5" t="s">
        <v>706</v>
      </c>
      <c r="D178" s="5" t="s">
        <v>97</v>
      </c>
      <c r="E178" s="5"/>
      <c r="F178" s="12">
        <f t="shared" si="33"/>
        <v>1023796</v>
      </c>
      <c r="G178" s="12">
        <f t="shared" si="33"/>
        <v>551360</v>
      </c>
      <c r="H178" s="12">
        <f t="shared" si="33"/>
        <v>754300</v>
      </c>
      <c r="I178" s="99">
        <f t="shared" si="26"/>
        <v>53.85447882195281</v>
      </c>
    </row>
    <row r="179" spans="1:9" ht="15.75">
      <c r="A179" s="5" t="s">
        <v>272</v>
      </c>
      <c r="B179" s="6" t="s">
        <v>169</v>
      </c>
      <c r="C179" s="5" t="s">
        <v>706</v>
      </c>
      <c r="D179" s="5" t="s">
        <v>97</v>
      </c>
      <c r="E179" s="5" t="s">
        <v>160</v>
      </c>
      <c r="F179" s="12">
        <f t="shared" si="33"/>
        <v>1023796</v>
      </c>
      <c r="G179" s="12">
        <f t="shared" si="33"/>
        <v>551360</v>
      </c>
      <c r="H179" s="12">
        <f t="shared" si="33"/>
        <v>754300</v>
      </c>
      <c r="I179" s="99">
        <f t="shared" si="26"/>
        <v>53.85447882195281</v>
      </c>
    </row>
    <row r="180" spans="1:9" ht="15.75">
      <c r="A180" s="5" t="s">
        <v>273</v>
      </c>
      <c r="B180" s="6" t="s">
        <v>265</v>
      </c>
      <c r="C180" s="5" t="s">
        <v>706</v>
      </c>
      <c r="D180" s="5" t="s">
        <v>97</v>
      </c>
      <c r="E180" s="5" t="s">
        <v>45</v>
      </c>
      <c r="F180" s="12">
        <f>'прил 4'!G318</f>
        <v>1023796</v>
      </c>
      <c r="G180" s="12">
        <f>'прил 4'!H318</f>
        <v>551360</v>
      </c>
      <c r="H180" s="12">
        <f>'прил 4'!I318</f>
        <v>754300</v>
      </c>
      <c r="I180" s="99">
        <f t="shared" si="26"/>
        <v>53.85447882195281</v>
      </c>
    </row>
    <row r="181" spans="1:9" ht="31.5">
      <c r="A181" s="5" t="s">
        <v>275</v>
      </c>
      <c r="B181" s="6" t="s">
        <v>166</v>
      </c>
      <c r="C181" s="5" t="s">
        <v>706</v>
      </c>
      <c r="D181" s="5" t="s">
        <v>167</v>
      </c>
      <c r="E181" s="5"/>
      <c r="F181" s="12">
        <f aca="true" t="shared" si="34" ref="F181:H183">F182</f>
        <v>3587504</v>
      </c>
      <c r="G181" s="12">
        <f t="shared" si="34"/>
        <v>3361743.9</v>
      </c>
      <c r="H181" s="12">
        <f t="shared" si="34"/>
        <v>3065700</v>
      </c>
      <c r="I181" s="99">
        <f t="shared" si="26"/>
        <v>93.7070425566076</v>
      </c>
    </row>
    <row r="182" spans="1:9" ht="15.75">
      <c r="A182" s="5" t="s">
        <v>276</v>
      </c>
      <c r="B182" s="6" t="s">
        <v>117</v>
      </c>
      <c r="C182" s="5" t="s">
        <v>706</v>
      </c>
      <c r="D182" s="5" t="s">
        <v>118</v>
      </c>
      <c r="E182" s="5"/>
      <c r="F182" s="12">
        <f t="shared" si="34"/>
        <v>3587504</v>
      </c>
      <c r="G182" s="12">
        <f t="shared" si="34"/>
        <v>3361743.9</v>
      </c>
      <c r="H182" s="12">
        <f t="shared" si="34"/>
        <v>3065700</v>
      </c>
      <c r="I182" s="99">
        <f t="shared" si="26"/>
        <v>93.7070425566076</v>
      </c>
    </row>
    <row r="183" spans="1:9" ht="15.75">
      <c r="A183" s="5" t="s">
        <v>277</v>
      </c>
      <c r="B183" s="6" t="s">
        <v>169</v>
      </c>
      <c r="C183" s="5" t="s">
        <v>706</v>
      </c>
      <c r="D183" s="5" t="s">
        <v>118</v>
      </c>
      <c r="E183" s="5" t="s">
        <v>160</v>
      </c>
      <c r="F183" s="12">
        <f t="shared" si="34"/>
        <v>3587504</v>
      </c>
      <c r="G183" s="12">
        <f t="shared" si="34"/>
        <v>3361743.9</v>
      </c>
      <c r="H183" s="12">
        <f t="shared" si="34"/>
        <v>3065700</v>
      </c>
      <c r="I183" s="99">
        <f t="shared" si="26"/>
        <v>93.7070425566076</v>
      </c>
    </row>
    <row r="184" spans="1:9" ht="15.75">
      <c r="A184" s="5" t="s">
        <v>278</v>
      </c>
      <c r="B184" s="6" t="s">
        <v>265</v>
      </c>
      <c r="C184" s="5" t="s">
        <v>706</v>
      </c>
      <c r="D184" s="5" t="s">
        <v>118</v>
      </c>
      <c r="E184" s="5" t="s">
        <v>45</v>
      </c>
      <c r="F184" s="12">
        <f>'прил 4'!G320</f>
        <v>3587504</v>
      </c>
      <c r="G184" s="12">
        <f>'прил 4'!H320</f>
        <v>3361743.9</v>
      </c>
      <c r="H184" s="12">
        <f>'прил 4'!I320</f>
        <v>3065700</v>
      </c>
      <c r="I184" s="99">
        <f t="shared" si="26"/>
        <v>93.7070425566076</v>
      </c>
    </row>
    <row r="185" spans="1:9" ht="60">
      <c r="A185" s="5" t="s">
        <v>279</v>
      </c>
      <c r="B185" s="83" t="s">
        <v>1078</v>
      </c>
      <c r="C185" s="5" t="s">
        <v>1079</v>
      </c>
      <c r="D185" s="5"/>
      <c r="E185" s="5"/>
      <c r="F185" s="12">
        <f aca="true" t="shared" si="35" ref="F185:H188">F186</f>
        <v>756192</v>
      </c>
      <c r="G185" s="12">
        <f t="shared" si="35"/>
        <v>756192</v>
      </c>
      <c r="H185" s="12">
        <f t="shared" si="35"/>
        <v>0</v>
      </c>
      <c r="I185" s="99">
        <f t="shared" si="26"/>
        <v>100</v>
      </c>
    </row>
    <row r="186" spans="1:9" ht="31.5">
      <c r="A186" s="5" t="s">
        <v>503</v>
      </c>
      <c r="B186" s="6" t="s">
        <v>166</v>
      </c>
      <c r="C186" s="5" t="s">
        <v>1079</v>
      </c>
      <c r="D186" s="5" t="s">
        <v>167</v>
      </c>
      <c r="E186" s="5"/>
      <c r="F186" s="12">
        <f t="shared" si="35"/>
        <v>756192</v>
      </c>
      <c r="G186" s="12">
        <f t="shared" si="35"/>
        <v>756192</v>
      </c>
      <c r="H186" s="12">
        <f t="shared" si="35"/>
        <v>0</v>
      </c>
      <c r="I186" s="99">
        <f t="shared" si="26"/>
        <v>100</v>
      </c>
    </row>
    <row r="187" spans="1:9" ht="15.75">
      <c r="A187" s="5" t="s">
        <v>504</v>
      </c>
      <c r="B187" s="6" t="s">
        <v>117</v>
      </c>
      <c r="C187" s="5" t="s">
        <v>1079</v>
      </c>
      <c r="D187" s="5" t="s">
        <v>118</v>
      </c>
      <c r="E187" s="5"/>
      <c r="F187" s="12">
        <f t="shared" si="35"/>
        <v>756192</v>
      </c>
      <c r="G187" s="12">
        <f t="shared" si="35"/>
        <v>756192</v>
      </c>
      <c r="H187" s="12">
        <f t="shared" si="35"/>
        <v>0</v>
      </c>
      <c r="I187" s="99">
        <f t="shared" si="26"/>
        <v>100</v>
      </c>
    </row>
    <row r="188" spans="1:9" ht="15.75">
      <c r="A188" s="5" t="s">
        <v>505</v>
      </c>
      <c r="B188" s="6" t="s">
        <v>169</v>
      </c>
      <c r="C188" s="5" t="s">
        <v>1079</v>
      </c>
      <c r="D188" s="5" t="s">
        <v>118</v>
      </c>
      <c r="E188" s="5" t="s">
        <v>160</v>
      </c>
      <c r="F188" s="12">
        <f t="shared" si="35"/>
        <v>756192</v>
      </c>
      <c r="G188" s="12">
        <f t="shared" si="35"/>
        <v>756192</v>
      </c>
      <c r="H188" s="12">
        <f t="shared" si="35"/>
        <v>0</v>
      </c>
      <c r="I188" s="99">
        <f t="shared" si="26"/>
        <v>100</v>
      </c>
    </row>
    <row r="189" spans="1:9" ht="15.75">
      <c r="A189" s="5" t="s">
        <v>506</v>
      </c>
      <c r="B189" s="33" t="s">
        <v>161</v>
      </c>
      <c r="C189" s="5" t="s">
        <v>1079</v>
      </c>
      <c r="D189" s="5" t="s">
        <v>118</v>
      </c>
      <c r="E189" s="5" t="s">
        <v>162</v>
      </c>
      <c r="F189" s="12">
        <f>'прил 4'!G238</f>
        <v>756192</v>
      </c>
      <c r="G189" s="12">
        <f>'прил 4'!H238</f>
        <v>756192</v>
      </c>
      <c r="H189" s="12">
        <v>0</v>
      </c>
      <c r="I189" s="99">
        <f t="shared" si="26"/>
        <v>100</v>
      </c>
    </row>
    <row r="190" spans="1:9" ht="157.5">
      <c r="A190" s="5" t="s">
        <v>283</v>
      </c>
      <c r="B190" s="6" t="str">
        <f>'прил 4'!B366</f>
        <v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v>
      </c>
      <c r="C190" s="5" t="s">
        <v>812</v>
      </c>
      <c r="D190" s="5"/>
      <c r="E190" s="5"/>
      <c r="F190" s="12">
        <f aca="true" t="shared" si="36" ref="F190:H193">F191</f>
        <v>7331718.64</v>
      </c>
      <c r="G190" s="12">
        <f t="shared" si="36"/>
        <v>6704718.66</v>
      </c>
      <c r="H190" s="12">
        <f t="shared" si="36"/>
        <v>8676400</v>
      </c>
      <c r="I190" s="99">
        <f t="shared" si="26"/>
        <v>91.44811727254172</v>
      </c>
    </row>
    <row r="191" spans="1:9" ht="31.5">
      <c r="A191" s="5" t="s">
        <v>284</v>
      </c>
      <c r="B191" s="6" t="s">
        <v>166</v>
      </c>
      <c r="C191" s="5" t="s">
        <v>812</v>
      </c>
      <c r="D191" s="5" t="s">
        <v>167</v>
      </c>
      <c r="E191" s="5"/>
      <c r="F191" s="12">
        <f t="shared" si="36"/>
        <v>7331718.64</v>
      </c>
      <c r="G191" s="12">
        <f t="shared" si="36"/>
        <v>6704718.66</v>
      </c>
      <c r="H191" s="12">
        <f t="shared" si="36"/>
        <v>8676400</v>
      </c>
      <c r="I191" s="99">
        <f t="shared" si="26"/>
        <v>91.44811727254172</v>
      </c>
    </row>
    <row r="192" spans="1:9" ht="15.75">
      <c r="A192" s="5" t="s">
        <v>285</v>
      </c>
      <c r="B192" s="6" t="s">
        <v>117</v>
      </c>
      <c r="C192" s="5" t="s">
        <v>812</v>
      </c>
      <c r="D192" s="5" t="s">
        <v>118</v>
      </c>
      <c r="E192" s="5"/>
      <c r="F192" s="12">
        <f t="shared" si="36"/>
        <v>7331718.64</v>
      </c>
      <c r="G192" s="12">
        <f t="shared" si="36"/>
        <v>6704718.66</v>
      </c>
      <c r="H192" s="12">
        <f t="shared" si="36"/>
        <v>8676400</v>
      </c>
      <c r="I192" s="99">
        <f t="shared" si="26"/>
        <v>91.44811727254172</v>
      </c>
    </row>
    <row r="193" spans="1:9" ht="15.75">
      <c r="A193" s="5" t="s">
        <v>286</v>
      </c>
      <c r="B193" s="6" t="s">
        <v>170</v>
      </c>
      <c r="C193" s="5" t="s">
        <v>812</v>
      </c>
      <c r="D193" s="5" t="s">
        <v>118</v>
      </c>
      <c r="E193" s="5" t="s">
        <v>126</v>
      </c>
      <c r="F193" s="12">
        <f t="shared" si="36"/>
        <v>7331718.64</v>
      </c>
      <c r="G193" s="12">
        <f t="shared" si="36"/>
        <v>6704718.66</v>
      </c>
      <c r="H193" s="12">
        <f t="shared" si="36"/>
        <v>8676400</v>
      </c>
      <c r="I193" s="99">
        <f t="shared" si="26"/>
        <v>91.44811727254172</v>
      </c>
    </row>
    <row r="194" spans="1:9" ht="15.75">
      <c r="A194" s="5" t="s">
        <v>287</v>
      </c>
      <c r="B194" s="6" t="s">
        <v>37</v>
      </c>
      <c r="C194" s="5" t="s">
        <v>812</v>
      </c>
      <c r="D194" s="5" t="s">
        <v>118</v>
      </c>
      <c r="E194" s="5" t="s">
        <v>129</v>
      </c>
      <c r="F194" s="12">
        <f>'прил 4'!G368</f>
        <v>7331718.64</v>
      </c>
      <c r="G194" s="12">
        <f>'прил 4'!H368</f>
        <v>6704718.66</v>
      </c>
      <c r="H194" s="12">
        <f>'прил 4'!I368</f>
        <v>8676400</v>
      </c>
      <c r="I194" s="99">
        <f t="shared" si="26"/>
        <v>91.44811727254172</v>
      </c>
    </row>
    <row r="195" spans="1:9" ht="104.25" customHeight="1">
      <c r="A195" s="5" t="s">
        <v>288</v>
      </c>
      <c r="B195" s="67" t="str">
        <f>'прил 4'!B266</f>
        <v>Проведение работ в общеобразовательных организациях с целью приведения зданий и сооружений в соответствие  требованиям надзорных органов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v>
      </c>
      <c r="C195" s="5" t="s">
        <v>725</v>
      </c>
      <c r="D195" s="5"/>
      <c r="E195" s="5"/>
      <c r="F195" s="12">
        <f aca="true" t="shared" si="37" ref="F195:H198">F196</f>
        <v>3484848.49</v>
      </c>
      <c r="G195" s="12">
        <f t="shared" si="37"/>
        <v>3484848.49</v>
      </c>
      <c r="H195" s="12">
        <f t="shared" si="37"/>
        <v>2760000</v>
      </c>
      <c r="I195" s="99">
        <f t="shared" si="26"/>
        <v>100</v>
      </c>
    </row>
    <row r="196" spans="1:9" ht="31.5">
      <c r="A196" s="5" t="s">
        <v>289</v>
      </c>
      <c r="B196" s="6" t="s">
        <v>166</v>
      </c>
      <c r="C196" s="5" t="s">
        <v>725</v>
      </c>
      <c r="D196" s="5" t="s">
        <v>167</v>
      </c>
      <c r="E196" s="5"/>
      <c r="F196" s="12">
        <f t="shared" si="37"/>
        <v>3484848.49</v>
      </c>
      <c r="G196" s="12">
        <f t="shared" si="37"/>
        <v>3484848.49</v>
      </c>
      <c r="H196" s="12">
        <f t="shared" si="37"/>
        <v>2760000</v>
      </c>
      <c r="I196" s="99">
        <f t="shared" si="26"/>
        <v>100</v>
      </c>
    </row>
    <row r="197" spans="1:9" ht="15.75">
      <c r="A197" s="5" t="s">
        <v>290</v>
      </c>
      <c r="B197" s="6" t="s">
        <v>117</v>
      </c>
      <c r="C197" s="5" t="s">
        <v>725</v>
      </c>
      <c r="D197" s="5" t="s">
        <v>118</v>
      </c>
      <c r="E197" s="5"/>
      <c r="F197" s="12">
        <f t="shared" si="37"/>
        <v>3484848.49</v>
      </c>
      <c r="G197" s="12">
        <f t="shared" si="37"/>
        <v>3484848.49</v>
      </c>
      <c r="H197" s="12">
        <f t="shared" si="37"/>
        <v>2760000</v>
      </c>
      <c r="I197" s="99">
        <f t="shared" si="26"/>
        <v>100</v>
      </c>
    </row>
    <row r="198" spans="1:9" ht="15.75">
      <c r="A198" s="5" t="s">
        <v>291</v>
      </c>
      <c r="B198" s="6" t="s">
        <v>169</v>
      </c>
      <c r="C198" s="5" t="s">
        <v>725</v>
      </c>
      <c r="D198" s="5" t="s">
        <v>118</v>
      </c>
      <c r="E198" s="5" t="s">
        <v>160</v>
      </c>
      <c r="F198" s="12">
        <f t="shared" si="37"/>
        <v>3484848.49</v>
      </c>
      <c r="G198" s="12">
        <f t="shared" si="37"/>
        <v>3484848.49</v>
      </c>
      <c r="H198" s="12">
        <f t="shared" si="37"/>
        <v>2760000</v>
      </c>
      <c r="I198" s="99">
        <f t="shared" si="26"/>
        <v>100</v>
      </c>
    </row>
    <row r="199" spans="1:9" ht="15.75">
      <c r="A199" s="5" t="s">
        <v>292</v>
      </c>
      <c r="B199" s="6" t="s">
        <v>9</v>
      </c>
      <c r="C199" s="5" t="s">
        <v>725</v>
      </c>
      <c r="D199" s="5" t="s">
        <v>118</v>
      </c>
      <c r="E199" s="5" t="s">
        <v>10</v>
      </c>
      <c r="F199" s="12">
        <f>'прил 4'!G268</f>
        <v>3484848.49</v>
      </c>
      <c r="G199" s="12">
        <f>'прил 4'!H268</f>
        <v>3484848.49</v>
      </c>
      <c r="H199" s="12">
        <f>'прил 4'!I268</f>
        <v>2760000</v>
      </c>
      <c r="I199" s="99">
        <f t="shared" si="26"/>
        <v>100</v>
      </c>
    </row>
    <row r="200" spans="1:9" ht="131.25" customHeight="1">
      <c r="A200" s="5" t="s">
        <v>507</v>
      </c>
      <c r="B200" s="6" t="str">
        <f>'прил 4'!B269</f>
        <v>Создание и обеспечение функционирования центров образования и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v>
      </c>
      <c r="C200" s="5" t="s">
        <v>808</v>
      </c>
      <c r="D200" s="5"/>
      <c r="E200" s="5"/>
      <c r="F200" s="12">
        <f aca="true" t="shared" si="38" ref="F200:H203">F201</f>
        <v>2424300</v>
      </c>
      <c r="G200" s="12">
        <f t="shared" si="38"/>
        <v>2424300</v>
      </c>
      <c r="H200" s="12">
        <f t="shared" si="38"/>
        <v>0</v>
      </c>
      <c r="I200" s="99">
        <f t="shared" si="26"/>
        <v>100</v>
      </c>
    </row>
    <row r="201" spans="1:9" ht="31.5">
      <c r="A201" s="5" t="s">
        <v>508</v>
      </c>
      <c r="B201" s="6" t="s">
        <v>166</v>
      </c>
      <c r="C201" s="5" t="s">
        <v>808</v>
      </c>
      <c r="D201" s="5" t="s">
        <v>167</v>
      </c>
      <c r="E201" s="5"/>
      <c r="F201" s="12">
        <f t="shared" si="38"/>
        <v>2424300</v>
      </c>
      <c r="G201" s="12">
        <f t="shared" si="38"/>
        <v>2424300</v>
      </c>
      <c r="H201" s="12">
        <f t="shared" si="38"/>
        <v>0</v>
      </c>
      <c r="I201" s="99">
        <f t="shared" si="26"/>
        <v>100</v>
      </c>
    </row>
    <row r="202" spans="1:9" ht="15.75">
      <c r="A202" s="5" t="s">
        <v>509</v>
      </c>
      <c r="B202" s="6" t="s">
        <v>117</v>
      </c>
      <c r="C202" s="5" t="s">
        <v>808</v>
      </c>
      <c r="D202" s="5" t="s">
        <v>118</v>
      </c>
      <c r="E202" s="5"/>
      <c r="F202" s="12">
        <f t="shared" si="38"/>
        <v>2424300</v>
      </c>
      <c r="G202" s="12">
        <f t="shared" si="38"/>
        <v>2424300</v>
      </c>
      <c r="H202" s="12">
        <f t="shared" si="38"/>
        <v>0</v>
      </c>
      <c r="I202" s="99">
        <f t="shared" si="26"/>
        <v>100</v>
      </c>
    </row>
    <row r="203" spans="1:9" ht="15.75">
      <c r="A203" s="5" t="s">
        <v>510</v>
      </c>
      <c r="B203" s="6" t="s">
        <v>169</v>
      </c>
      <c r="C203" s="5" t="s">
        <v>808</v>
      </c>
      <c r="D203" s="5" t="s">
        <v>118</v>
      </c>
      <c r="E203" s="5" t="s">
        <v>160</v>
      </c>
      <c r="F203" s="12">
        <f t="shared" si="38"/>
        <v>2424300</v>
      </c>
      <c r="G203" s="12">
        <f t="shared" si="38"/>
        <v>2424300</v>
      </c>
      <c r="H203" s="12">
        <f t="shared" si="38"/>
        <v>0</v>
      </c>
      <c r="I203" s="99">
        <f t="shared" si="26"/>
        <v>100</v>
      </c>
    </row>
    <row r="204" spans="1:9" ht="15.75">
      <c r="A204" s="5" t="s">
        <v>511</v>
      </c>
      <c r="B204" s="6" t="s">
        <v>9</v>
      </c>
      <c r="C204" s="5" t="s">
        <v>808</v>
      </c>
      <c r="D204" s="5" t="s">
        <v>118</v>
      </c>
      <c r="E204" s="5" t="s">
        <v>10</v>
      </c>
      <c r="F204" s="12">
        <f>'прил 4'!G271</f>
        <v>2424300</v>
      </c>
      <c r="G204" s="12">
        <f>'прил 4'!H271</f>
        <v>2424300</v>
      </c>
      <c r="H204" s="12">
        <f>'прил 4'!I271</f>
        <v>0</v>
      </c>
      <c r="I204" s="99">
        <f aca="true" t="shared" si="39" ref="I204:I267">G204/F204*100</f>
        <v>100</v>
      </c>
    </row>
    <row r="205" spans="1:9" ht="78.75">
      <c r="A205" s="5" t="s">
        <v>293</v>
      </c>
      <c r="B205" s="6" t="s">
        <v>1170</v>
      </c>
      <c r="C205" s="5" t="s">
        <v>1169</v>
      </c>
      <c r="D205" s="5"/>
      <c r="E205" s="5"/>
      <c r="F205" s="12">
        <f aca="true" t="shared" si="40" ref="F205:H208">F206</f>
        <v>1006</v>
      </c>
      <c r="G205" s="12">
        <f t="shared" si="40"/>
        <v>1006</v>
      </c>
      <c r="H205" s="12">
        <f t="shared" si="40"/>
        <v>0</v>
      </c>
      <c r="I205" s="99">
        <f t="shared" si="39"/>
        <v>100</v>
      </c>
    </row>
    <row r="206" spans="1:9" ht="31.5">
      <c r="A206" s="5" t="s">
        <v>294</v>
      </c>
      <c r="B206" s="6" t="s">
        <v>166</v>
      </c>
      <c r="C206" s="5" t="s">
        <v>1169</v>
      </c>
      <c r="D206" s="5" t="s">
        <v>167</v>
      </c>
      <c r="E206" s="5"/>
      <c r="F206" s="12">
        <f t="shared" si="40"/>
        <v>1006</v>
      </c>
      <c r="G206" s="12">
        <f t="shared" si="40"/>
        <v>1006</v>
      </c>
      <c r="H206" s="12">
        <f t="shared" si="40"/>
        <v>0</v>
      </c>
      <c r="I206" s="99">
        <f t="shared" si="39"/>
        <v>100</v>
      </c>
    </row>
    <row r="207" spans="1:9" ht="15.75">
      <c r="A207" s="5" t="s">
        <v>295</v>
      </c>
      <c r="B207" s="6" t="s">
        <v>117</v>
      </c>
      <c r="C207" s="5" t="s">
        <v>1169</v>
      </c>
      <c r="D207" s="5" t="s">
        <v>118</v>
      </c>
      <c r="E207" s="5"/>
      <c r="F207" s="12">
        <f t="shared" si="40"/>
        <v>1006</v>
      </c>
      <c r="G207" s="12">
        <f t="shared" si="40"/>
        <v>1006</v>
      </c>
      <c r="H207" s="12">
        <f t="shared" si="40"/>
        <v>0</v>
      </c>
      <c r="I207" s="99">
        <f t="shared" si="39"/>
        <v>100</v>
      </c>
    </row>
    <row r="208" spans="1:9" ht="15.75">
      <c r="A208" s="5" t="s">
        <v>296</v>
      </c>
      <c r="B208" s="6" t="s">
        <v>169</v>
      </c>
      <c r="C208" s="5" t="s">
        <v>1169</v>
      </c>
      <c r="D208" s="5" t="s">
        <v>118</v>
      </c>
      <c r="E208" s="5" t="s">
        <v>160</v>
      </c>
      <c r="F208" s="12">
        <f t="shared" si="40"/>
        <v>1006</v>
      </c>
      <c r="G208" s="12">
        <f t="shared" si="40"/>
        <v>1006</v>
      </c>
      <c r="H208" s="12">
        <f t="shared" si="40"/>
        <v>0</v>
      </c>
      <c r="I208" s="99">
        <f t="shared" si="39"/>
        <v>100</v>
      </c>
    </row>
    <row r="209" spans="1:9" ht="15.75">
      <c r="A209" s="5" t="s">
        <v>297</v>
      </c>
      <c r="B209" s="6" t="s">
        <v>81</v>
      </c>
      <c r="C209" s="5" t="s">
        <v>1169</v>
      </c>
      <c r="D209" s="5" t="s">
        <v>118</v>
      </c>
      <c r="E209" s="5" t="s">
        <v>80</v>
      </c>
      <c r="F209" s="12">
        <f>'прил 4'!G308</f>
        <v>1006</v>
      </c>
      <c r="G209" s="12">
        <f>'прил 4'!H308</f>
        <v>1006</v>
      </c>
      <c r="H209" s="12">
        <f>'прил 4'!I308</f>
        <v>0</v>
      </c>
      <c r="I209" s="99">
        <f t="shared" si="39"/>
        <v>100</v>
      </c>
    </row>
    <row r="210" spans="1:9" ht="118.5" customHeight="1">
      <c r="A210" s="5" t="s">
        <v>95</v>
      </c>
      <c r="B210" s="6" t="s">
        <v>960</v>
      </c>
      <c r="C210" s="5" t="s">
        <v>959</v>
      </c>
      <c r="D210" s="5"/>
      <c r="E210" s="5"/>
      <c r="F210" s="12">
        <f aca="true" t="shared" si="41" ref="F210:H212">F211</f>
        <v>7995160</v>
      </c>
      <c r="G210" s="12">
        <f t="shared" si="41"/>
        <v>7299359.04</v>
      </c>
      <c r="H210" s="12">
        <f t="shared" si="41"/>
        <v>0</v>
      </c>
      <c r="I210" s="99">
        <f t="shared" si="39"/>
        <v>91.29722281980598</v>
      </c>
    </row>
    <row r="211" spans="1:9" ht="31.5">
      <c r="A211" s="5" t="s">
        <v>298</v>
      </c>
      <c r="B211" s="6" t="s">
        <v>166</v>
      </c>
      <c r="C211" s="5" t="s">
        <v>959</v>
      </c>
      <c r="D211" s="5" t="s">
        <v>167</v>
      </c>
      <c r="E211" s="5"/>
      <c r="F211" s="12">
        <f t="shared" si="41"/>
        <v>7995160</v>
      </c>
      <c r="G211" s="12">
        <f t="shared" si="41"/>
        <v>7299359.04</v>
      </c>
      <c r="H211" s="12">
        <f t="shared" si="41"/>
        <v>0</v>
      </c>
      <c r="I211" s="99">
        <f t="shared" si="39"/>
        <v>91.29722281980598</v>
      </c>
    </row>
    <row r="212" spans="1:9" ht="15.75">
      <c r="A212" s="5" t="s">
        <v>299</v>
      </c>
      <c r="B212" s="6" t="s">
        <v>117</v>
      </c>
      <c r="C212" s="5" t="s">
        <v>959</v>
      </c>
      <c r="D212" s="5" t="s">
        <v>118</v>
      </c>
      <c r="E212" s="5"/>
      <c r="F212" s="12">
        <f t="shared" si="41"/>
        <v>7995160</v>
      </c>
      <c r="G212" s="12">
        <f t="shared" si="41"/>
        <v>7299359.04</v>
      </c>
      <c r="H212" s="12">
        <f t="shared" si="41"/>
        <v>0</v>
      </c>
      <c r="I212" s="99">
        <f t="shared" si="39"/>
        <v>91.29722281980598</v>
      </c>
    </row>
    <row r="213" spans="1:9" ht="15.75">
      <c r="A213" s="5" t="s">
        <v>300</v>
      </c>
      <c r="B213" s="6" t="s">
        <v>169</v>
      </c>
      <c r="C213" s="5" t="s">
        <v>959</v>
      </c>
      <c r="D213" s="5" t="s">
        <v>118</v>
      </c>
      <c r="E213" s="5" t="s">
        <v>160</v>
      </c>
      <c r="F213" s="12">
        <f>F214+F215</f>
        <v>7995160</v>
      </c>
      <c r="G213" s="12">
        <f>G214+G215</f>
        <v>7299359.04</v>
      </c>
      <c r="H213" s="12">
        <f>H214+H215</f>
        <v>0</v>
      </c>
      <c r="I213" s="99">
        <f t="shared" si="39"/>
        <v>91.29722281980598</v>
      </c>
    </row>
    <row r="214" spans="1:9" ht="15.75">
      <c r="A214" s="5" t="s">
        <v>301</v>
      </c>
      <c r="B214" s="33" t="s">
        <v>161</v>
      </c>
      <c r="C214" s="5" t="s">
        <v>959</v>
      </c>
      <c r="D214" s="5" t="s">
        <v>118</v>
      </c>
      <c r="E214" s="5" t="s">
        <v>162</v>
      </c>
      <c r="F214" s="12">
        <f>'прил 4'!G241</f>
        <v>3499650</v>
      </c>
      <c r="G214" s="12">
        <f>'прил 4'!H241</f>
        <v>3364994</v>
      </c>
      <c r="H214" s="12">
        <f>'прил 4'!I241</f>
        <v>0</v>
      </c>
      <c r="I214" s="99">
        <f t="shared" si="39"/>
        <v>96.15230094438016</v>
      </c>
    </row>
    <row r="215" spans="1:9" ht="15.75">
      <c r="A215" s="5" t="s">
        <v>302</v>
      </c>
      <c r="B215" s="6" t="s">
        <v>9</v>
      </c>
      <c r="C215" s="5" t="s">
        <v>959</v>
      </c>
      <c r="D215" s="5" t="s">
        <v>118</v>
      </c>
      <c r="E215" s="5" t="s">
        <v>10</v>
      </c>
      <c r="F215" s="12">
        <f>'прил 4'!G274</f>
        <v>4495510</v>
      </c>
      <c r="G215" s="12">
        <f>'прил 4'!H274</f>
        <v>3934365.04</v>
      </c>
      <c r="H215" s="12">
        <f>'прил 4'!I274</f>
        <v>0</v>
      </c>
      <c r="I215" s="99">
        <f t="shared" si="39"/>
        <v>87.51765739593506</v>
      </c>
    </row>
    <row r="216" spans="1:9" ht="128.25" customHeight="1">
      <c r="A216" s="5" t="s">
        <v>303</v>
      </c>
      <c r="B216" s="6" t="str">
        <f>'прил 4'!B275</f>
        <v>Создание и обеспечение функционирования центров образования и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v>
      </c>
      <c r="C216" s="5" t="s">
        <v>809</v>
      </c>
      <c r="D216" s="5"/>
      <c r="E216" s="5"/>
      <c r="F216" s="12">
        <f aca="true" t="shared" si="42" ref="F216:H219">F217</f>
        <v>5579369</v>
      </c>
      <c r="G216" s="12">
        <f t="shared" si="42"/>
        <v>5523000</v>
      </c>
      <c r="H216" s="12">
        <f t="shared" si="42"/>
        <v>0</v>
      </c>
      <c r="I216" s="99">
        <f t="shared" si="39"/>
        <v>98.98968861891014</v>
      </c>
    </row>
    <row r="217" spans="1:9" ht="31.5">
      <c r="A217" s="5" t="s">
        <v>304</v>
      </c>
      <c r="B217" s="6" t="s">
        <v>166</v>
      </c>
      <c r="C217" s="5" t="s">
        <v>809</v>
      </c>
      <c r="D217" s="5" t="s">
        <v>167</v>
      </c>
      <c r="E217" s="5"/>
      <c r="F217" s="12">
        <f t="shared" si="42"/>
        <v>5579369</v>
      </c>
      <c r="G217" s="12">
        <f t="shared" si="42"/>
        <v>5523000</v>
      </c>
      <c r="H217" s="12">
        <f t="shared" si="42"/>
        <v>0</v>
      </c>
      <c r="I217" s="99">
        <f t="shared" si="39"/>
        <v>98.98968861891014</v>
      </c>
    </row>
    <row r="218" spans="1:9" ht="15.75">
      <c r="A218" s="5" t="s">
        <v>305</v>
      </c>
      <c r="B218" s="6" t="s">
        <v>117</v>
      </c>
      <c r="C218" s="5" t="s">
        <v>809</v>
      </c>
      <c r="D218" s="5" t="s">
        <v>118</v>
      </c>
      <c r="E218" s="5"/>
      <c r="F218" s="12">
        <f t="shared" si="42"/>
        <v>5579369</v>
      </c>
      <c r="G218" s="12">
        <f t="shared" si="42"/>
        <v>5523000</v>
      </c>
      <c r="H218" s="12">
        <f t="shared" si="42"/>
        <v>0</v>
      </c>
      <c r="I218" s="99">
        <f t="shared" si="39"/>
        <v>98.98968861891014</v>
      </c>
    </row>
    <row r="219" spans="1:9" ht="15.75">
      <c r="A219" s="5" t="s">
        <v>306</v>
      </c>
      <c r="B219" s="6" t="s">
        <v>169</v>
      </c>
      <c r="C219" s="5" t="s">
        <v>809</v>
      </c>
      <c r="D219" s="5" t="s">
        <v>118</v>
      </c>
      <c r="E219" s="5" t="s">
        <v>160</v>
      </c>
      <c r="F219" s="12">
        <f t="shared" si="42"/>
        <v>5579369</v>
      </c>
      <c r="G219" s="12">
        <f t="shared" si="42"/>
        <v>5523000</v>
      </c>
      <c r="H219" s="12">
        <f t="shared" si="42"/>
        <v>0</v>
      </c>
      <c r="I219" s="99">
        <f t="shared" si="39"/>
        <v>98.98968861891014</v>
      </c>
    </row>
    <row r="220" spans="1:9" ht="15.75">
      <c r="A220" s="5" t="s">
        <v>307</v>
      </c>
      <c r="B220" s="6" t="s">
        <v>9</v>
      </c>
      <c r="C220" s="5" t="s">
        <v>809</v>
      </c>
      <c r="D220" s="5" t="s">
        <v>118</v>
      </c>
      <c r="E220" s="5" t="s">
        <v>10</v>
      </c>
      <c r="F220" s="12">
        <f>'прил 4'!G277</f>
        <v>5579369</v>
      </c>
      <c r="G220" s="12">
        <f>'прил 4'!H277</f>
        <v>5523000</v>
      </c>
      <c r="H220" s="12">
        <f>'прил 4'!I277</f>
        <v>0</v>
      </c>
      <c r="I220" s="99">
        <f t="shared" si="39"/>
        <v>98.98968861891014</v>
      </c>
    </row>
    <row r="221" spans="1:9" ht="100.5" customHeight="1">
      <c r="A221" s="5" t="s">
        <v>308</v>
      </c>
      <c r="B221" s="6" t="s">
        <v>1104</v>
      </c>
      <c r="C221" s="5" t="s">
        <v>1103</v>
      </c>
      <c r="D221" s="5"/>
      <c r="E221" s="5"/>
      <c r="F221" s="12">
        <f aca="true" t="shared" si="43" ref="F221:H223">F222</f>
        <v>75878</v>
      </c>
      <c r="G221" s="12">
        <f t="shared" si="43"/>
        <v>75878</v>
      </c>
      <c r="H221" s="12">
        <f t="shared" si="43"/>
        <v>0</v>
      </c>
      <c r="I221" s="99">
        <f t="shared" si="39"/>
        <v>100</v>
      </c>
    </row>
    <row r="222" spans="1:9" ht="33.75" customHeight="1">
      <c r="A222" s="5" t="s">
        <v>309</v>
      </c>
      <c r="B222" s="6" t="s">
        <v>166</v>
      </c>
      <c r="C222" s="5" t="s">
        <v>1103</v>
      </c>
      <c r="D222" s="5" t="s">
        <v>167</v>
      </c>
      <c r="E222" s="5"/>
      <c r="F222" s="12">
        <f t="shared" si="43"/>
        <v>75878</v>
      </c>
      <c r="G222" s="12">
        <f t="shared" si="43"/>
        <v>75878</v>
      </c>
      <c r="H222" s="12">
        <f t="shared" si="43"/>
        <v>0</v>
      </c>
      <c r="I222" s="99">
        <f t="shared" si="39"/>
        <v>100</v>
      </c>
    </row>
    <row r="223" spans="1:9" ht="15.75">
      <c r="A223" s="5" t="s">
        <v>310</v>
      </c>
      <c r="B223" s="6" t="s">
        <v>117</v>
      </c>
      <c r="C223" s="5" t="s">
        <v>1103</v>
      </c>
      <c r="D223" s="5" t="s">
        <v>118</v>
      </c>
      <c r="E223" s="5"/>
      <c r="F223" s="12">
        <f t="shared" si="43"/>
        <v>75878</v>
      </c>
      <c r="G223" s="12">
        <f t="shared" si="43"/>
        <v>75878</v>
      </c>
      <c r="H223" s="12">
        <f t="shared" si="43"/>
        <v>0</v>
      </c>
      <c r="I223" s="99">
        <f t="shared" si="39"/>
        <v>100</v>
      </c>
    </row>
    <row r="224" spans="1:9" ht="15.75">
      <c r="A224" s="5" t="s">
        <v>311</v>
      </c>
      <c r="B224" s="6" t="s">
        <v>169</v>
      </c>
      <c r="C224" s="5" t="s">
        <v>1103</v>
      </c>
      <c r="D224" s="5" t="s">
        <v>118</v>
      </c>
      <c r="E224" s="5" t="s">
        <v>160</v>
      </c>
      <c r="F224" s="12">
        <f>F225+F226</f>
        <v>75878</v>
      </c>
      <c r="G224" s="12">
        <f>G225+G226</f>
        <v>75878</v>
      </c>
      <c r="H224" s="12">
        <f>H225</f>
        <v>0</v>
      </c>
      <c r="I224" s="99">
        <f t="shared" si="39"/>
        <v>100</v>
      </c>
    </row>
    <row r="225" spans="1:9" ht="15.75">
      <c r="A225" s="5" t="s">
        <v>312</v>
      </c>
      <c r="B225" s="6" t="s">
        <v>161</v>
      </c>
      <c r="C225" s="5" t="s">
        <v>1103</v>
      </c>
      <c r="D225" s="5" t="s">
        <v>118</v>
      </c>
      <c r="E225" s="5" t="s">
        <v>162</v>
      </c>
      <c r="F225" s="12">
        <f>'прил 4'!G244</f>
        <v>71500</v>
      </c>
      <c r="G225" s="12">
        <f>'прил 4'!H244</f>
        <v>71500</v>
      </c>
      <c r="H225" s="12">
        <f>'прил 4'!I244</f>
        <v>0</v>
      </c>
      <c r="I225" s="99">
        <f t="shared" si="39"/>
        <v>100</v>
      </c>
    </row>
    <row r="226" spans="1:9" ht="15.75">
      <c r="A226" s="5" t="s">
        <v>313</v>
      </c>
      <c r="B226" s="6" t="s">
        <v>9</v>
      </c>
      <c r="C226" s="5" t="s">
        <v>1103</v>
      </c>
      <c r="D226" s="5" t="s">
        <v>118</v>
      </c>
      <c r="E226" s="5" t="s">
        <v>10</v>
      </c>
      <c r="F226" s="12">
        <f>'прил 4'!G280</f>
        <v>4378</v>
      </c>
      <c r="G226" s="12">
        <f>'прил 4'!H280</f>
        <v>4378</v>
      </c>
      <c r="H226" s="12">
        <f>'прил 4'!I280</f>
        <v>0</v>
      </c>
      <c r="I226" s="99">
        <f t="shared" si="39"/>
        <v>100</v>
      </c>
    </row>
    <row r="227" spans="1:11" ht="31.5">
      <c r="A227" s="5" t="s">
        <v>314</v>
      </c>
      <c r="B227" s="62" t="s">
        <v>172</v>
      </c>
      <c r="C227" s="31" t="s">
        <v>613</v>
      </c>
      <c r="D227" s="31"/>
      <c r="E227" s="35"/>
      <c r="F227" s="97">
        <f>F228+F237</f>
        <v>6252291.79</v>
      </c>
      <c r="G227" s="97">
        <f>G228+G237</f>
        <v>6212527.23</v>
      </c>
      <c r="H227" s="97">
        <f>H228+H237</f>
        <v>5206432</v>
      </c>
      <c r="I227" s="99">
        <f t="shared" si="39"/>
        <v>99.36400025245783</v>
      </c>
      <c r="J227" s="49"/>
      <c r="K227" s="49"/>
    </row>
    <row r="228" spans="1:9" ht="68.25" customHeight="1">
      <c r="A228" s="5" t="s">
        <v>512</v>
      </c>
      <c r="B228" s="6" t="str">
        <f>'прил 4'!B324</f>
        <v>Обеспечение деятельности (оказание услуг) МБУ "ММЦ" в рамках подпрограммы "Развитие кадрового потенциала" муниципальной программы Ирбейского района "Развитие образования Ирбейского района"</v>
      </c>
      <c r="C228" s="5" t="s">
        <v>614</v>
      </c>
      <c r="D228" s="5"/>
      <c r="E228" s="34"/>
      <c r="F228" s="29">
        <f>F229+F233</f>
        <v>6077291.79</v>
      </c>
      <c r="G228" s="29">
        <f>G229+G233</f>
        <v>6037527.23</v>
      </c>
      <c r="H228" s="29">
        <f>H229+H233</f>
        <v>5066432</v>
      </c>
      <c r="I228" s="99">
        <f t="shared" si="39"/>
        <v>99.3456861810481</v>
      </c>
    </row>
    <row r="229" spans="1:9" ht="69" customHeight="1">
      <c r="A229" s="5" t="s">
        <v>513</v>
      </c>
      <c r="B229" s="6" t="s">
        <v>91</v>
      </c>
      <c r="C229" s="5" t="s">
        <v>614</v>
      </c>
      <c r="D229" s="5" t="s">
        <v>92</v>
      </c>
      <c r="E229" s="34"/>
      <c r="F229" s="29">
        <f>F230</f>
        <v>5085812.11</v>
      </c>
      <c r="G229" s="29">
        <f aca="true" t="shared" si="44" ref="G229:H231">G230</f>
        <v>5082381.83</v>
      </c>
      <c r="H229" s="29">
        <f t="shared" si="44"/>
        <v>4395600</v>
      </c>
      <c r="I229" s="99">
        <f t="shared" si="39"/>
        <v>99.9325519715277</v>
      </c>
    </row>
    <row r="230" spans="1:9" ht="15.75">
      <c r="A230" s="5" t="s">
        <v>315</v>
      </c>
      <c r="B230" s="6" t="s">
        <v>168</v>
      </c>
      <c r="C230" s="5" t="s">
        <v>614</v>
      </c>
      <c r="D230" s="5" t="s">
        <v>171</v>
      </c>
      <c r="E230" s="34"/>
      <c r="F230" s="29">
        <f>F231</f>
        <v>5085812.11</v>
      </c>
      <c r="G230" s="29">
        <f t="shared" si="44"/>
        <v>5082381.83</v>
      </c>
      <c r="H230" s="29">
        <f t="shared" si="44"/>
        <v>4395600</v>
      </c>
      <c r="I230" s="99">
        <f t="shared" si="39"/>
        <v>99.9325519715277</v>
      </c>
    </row>
    <row r="231" spans="1:9" ht="15.75">
      <c r="A231" s="5" t="s">
        <v>316</v>
      </c>
      <c r="B231" s="6" t="s">
        <v>169</v>
      </c>
      <c r="C231" s="5" t="s">
        <v>614</v>
      </c>
      <c r="D231" s="5" t="s">
        <v>171</v>
      </c>
      <c r="E231" s="34" t="s">
        <v>160</v>
      </c>
      <c r="F231" s="29">
        <f>F232</f>
        <v>5085812.11</v>
      </c>
      <c r="G231" s="29">
        <f t="shared" si="44"/>
        <v>5082381.83</v>
      </c>
      <c r="H231" s="29">
        <f t="shared" si="44"/>
        <v>4395600</v>
      </c>
      <c r="I231" s="99">
        <f t="shared" si="39"/>
        <v>99.9325519715277</v>
      </c>
    </row>
    <row r="232" spans="1:9" ht="15.75">
      <c r="A232" s="5" t="s">
        <v>317</v>
      </c>
      <c r="B232" s="33" t="s">
        <v>11</v>
      </c>
      <c r="C232" s="5" t="s">
        <v>614</v>
      </c>
      <c r="D232" s="5" t="s">
        <v>171</v>
      </c>
      <c r="E232" s="34" t="s">
        <v>12</v>
      </c>
      <c r="F232" s="29">
        <f>'прил 4'!G326</f>
        <v>5085812.11</v>
      </c>
      <c r="G232" s="29">
        <f>'прил 4'!H326</f>
        <v>5082381.83</v>
      </c>
      <c r="H232" s="29">
        <f>'прил 4'!I326</f>
        <v>4395600</v>
      </c>
      <c r="I232" s="99">
        <f t="shared" si="39"/>
        <v>99.9325519715277</v>
      </c>
    </row>
    <row r="233" spans="1:9" ht="31.5">
      <c r="A233" s="5" t="s">
        <v>318</v>
      </c>
      <c r="B233" s="6" t="s">
        <v>268</v>
      </c>
      <c r="C233" s="5" t="s">
        <v>614</v>
      </c>
      <c r="D233" s="5" t="s">
        <v>95</v>
      </c>
      <c r="E233" s="34"/>
      <c r="F233" s="29">
        <f aca="true" t="shared" si="45" ref="F233:H235">F234</f>
        <v>991479.68</v>
      </c>
      <c r="G233" s="29">
        <f t="shared" si="45"/>
        <v>955145.4</v>
      </c>
      <c r="H233" s="29">
        <f t="shared" si="45"/>
        <v>670832</v>
      </c>
      <c r="I233" s="99">
        <f t="shared" si="39"/>
        <v>96.33534799220494</v>
      </c>
    </row>
    <row r="234" spans="1:9" ht="31.5">
      <c r="A234" s="5" t="s">
        <v>319</v>
      </c>
      <c r="B234" s="6" t="s">
        <v>96</v>
      </c>
      <c r="C234" s="5" t="s">
        <v>614</v>
      </c>
      <c r="D234" s="5" t="s">
        <v>97</v>
      </c>
      <c r="E234" s="34"/>
      <c r="F234" s="29">
        <f t="shared" si="45"/>
        <v>991479.68</v>
      </c>
      <c r="G234" s="29">
        <f t="shared" si="45"/>
        <v>955145.4</v>
      </c>
      <c r="H234" s="29">
        <f t="shared" si="45"/>
        <v>670832</v>
      </c>
      <c r="I234" s="99">
        <f t="shared" si="39"/>
        <v>96.33534799220494</v>
      </c>
    </row>
    <row r="235" spans="1:9" ht="15.75">
      <c r="A235" s="5" t="s">
        <v>320</v>
      </c>
      <c r="B235" s="6" t="s">
        <v>169</v>
      </c>
      <c r="C235" s="5" t="s">
        <v>614</v>
      </c>
      <c r="D235" s="5" t="s">
        <v>97</v>
      </c>
      <c r="E235" s="34" t="s">
        <v>160</v>
      </c>
      <c r="F235" s="29">
        <f t="shared" si="45"/>
        <v>991479.68</v>
      </c>
      <c r="G235" s="29">
        <f t="shared" si="45"/>
        <v>955145.4</v>
      </c>
      <c r="H235" s="29">
        <f t="shared" si="45"/>
        <v>670832</v>
      </c>
      <c r="I235" s="99">
        <f t="shared" si="39"/>
        <v>96.33534799220494</v>
      </c>
    </row>
    <row r="236" spans="1:9" ht="15.75">
      <c r="A236" s="5" t="s">
        <v>321</v>
      </c>
      <c r="B236" s="33" t="s">
        <v>11</v>
      </c>
      <c r="C236" s="5" t="s">
        <v>614</v>
      </c>
      <c r="D236" s="5" t="s">
        <v>97</v>
      </c>
      <c r="E236" s="34" t="s">
        <v>12</v>
      </c>
      <c r="F236" s="29">
        <f>'прил 4'!G328</f>
        <v>991479.68</v>
      </c>
      <c r="G236" s="29">
        <f>'прил 4'!H328</f>
        <v>955145.4</v>
      </c>
      <c r="H236" s="29">
        <f>'прил 4'!I328</f>
        <v>670832</v>
      </c>
      <c r="I236" s="99">
        <f t="shared" si="39"/>
        <v>96.33534799220494</v>
      </c>
    </row>
    <row r="237" spans="1:9" ht="66.75" customHeight="1">
      <c r="A237" s="5" t="s">
        <v>322</v>
      </c>
      <c r="B237" s="6" t="s">
        <v>791</v>
      </c>
      <c r="C237" s="5" t="s">
        <v>615</v>
      </c>
      <c r="D237" s="5"/>
      <c r="E237" s="34"/>
      <c r="F237" s="29">
        <f>F238</f>
        <v>175000</v>
      </c>
      <c r="G237" s="29">
        <f aca="true" t="shared" si="46" ref="G237:H240">G238</f>
        <v>175000</v>
      </c>
      <c r="H237" s="29">
        <f t="shared" si="46"/>
        <v>140000</v>
      </c>
      <c r="I237" s="99">
        <f t="shared" si="39"/>
        <v>100</v>
      </c>
    </row>
    <row r="238" spans="1:9" ht="31.5">
      <c r="A238" s="5" t="s">
        <v>323</v>
      </c>
      <c r="B238" s="6" t="s">
        <v>268</v>
      </c>
      <c r="C238" s="5" t="s">
        <v>615</v>
      </c>
      <c r="D238" s="5" t="s">
        <v>95</v>
      </c>
      <c r="E238" s="34"/>
      <c r="F238" s="29">
        <f>F239</f>
        <v>175000</v>
      </c>
      <c r="G238" s="29">
        <f t="shared" si="46"/>
        <v>175000</v>
      </c>
      <c r="H238" s="29">
        <f t="shared" si="46"/>
        <v>140000</v>
      </c>
      <c r="I238" s="99">
        <f t="shared" si="39"/>
        <v>100</v>
      </c>
    </row>
    <row r="239" spans="1:9" ht="33.75" customHeight="1">
      <c r="A239" s="5" t="s">
        <v>324</v>
      </c>
      <c r="B239" s="6" t="s">
        <v>96</v>
      </c>
      <c r="C239" s="5" t="s">
        <v>615</v>
      </c>
      <c r="D239" s="5" t="s">
        <v>97</v>
      </c>
      <c r="E239" s="34"/>
      <c r="F239" s="29">
        <f>F240</f>
        <v>175000</v>
      </c>
      <c r="G239" s="29">
        <f t="shared" si="46"/>
        <v>175000</v>
      </c>
      <c r="H239" s="29">
        <f t="shared" si="46"/>
        <v>140000</v>
      </c>
      <c r="I239" s="99">
        <f t="shared" si="39"/>
        <v>100</v>
      </c>
    </row>
    <row r="240" spans="1:9" ht="15.75">
      <c r="A240" s="5" t="s">
        <v>514</v>
      </c>
      <c r="B240" s="6" t="s">
        <v>169</v>
      </c>
      <c r="C240" s="5" t="s">
        <v>615</v>
      </c>
      <c r="D240" s="5" t="s">
        <v>97</v>
      </c>
      <c r="E240" s="34" t="s">
        <v>160</v>
      </c>
      <c r="F240" s="29">
        <f>F241</f>
        <v>175000</v>
      </c>
      <c r="G240" s="29">
        <f t="shared" si="46"/>
        <v>175000</v>
      </c>
      <c r="H240" s="29">
        <f t="shared" si="46"/>
        <v>140000</v>
      </c>
      <c r="I240" s="99">
        <f t="shared" si="39"/>
        <v>100</v>
      </c>
    </row>
    <row r="241" spans="1:9" ht="15.75">
      <c r="A241" s="5" t="s">
        <v>515</v>
      </c>
      <c r="B241" s="33" t="s">
        <v>11</v>
      </c>
      <c r="C241" s="5" t="s">
        <v>615</v>
      </c>
      <c r="D241" s="5" t="s">
        <v>97</v>
      </c>
      <c r="E241" s="34" t="s">
        <v>12</v>
      </c>
      <c r="F241" s="29">
        <f>'прил 4'!G331</f>
        <v>175000</v>
      </c>
      <c r="G241" s="29">
        <f>'прил 4'!H331</f>
        <v>175000</v>
      </c>
      <c r="H241" s="29">
        <f>'прил 4'!I331</f>
        <v>140000</v>
      </c>
      <c r="I241" s="99">
        <f t="shared" si="39"/>
        <v>100</v>
      </c>
    </row>
    <row r="242" spans="1:11" ht="31.5">
      <c r="A242" s="5" t="s">
        <v>516</v>
      </c>
      <c r="B242" s="32" t="s">
        <v>689</v>
      </c>
      <c r="C242" s="35" t="s">
        <v>599</v>
      </c>
      <c r="D242" s="35"/>
      <c r="E242" s="35"/>
      <c r="F242" s="97">
        <f>F243+F252+F265+F274</f>
        <v>5853700</v>
      </c>
      <c r="G242" s="97">
        <f>G243+G252+G265+G274</f>
        <v>5790877.88</v>
      </c>
      <c r="H242" s="97">
        <f>H243+H252+H265+H274</f>
        <v>6535500</v>
      </c>
      <c r="I242" s="99">
        <f t="shared" si="39"/>
        <v>98.92679638519228</v>
      </c>
      <c r="J242" s="50"/>
      <c r="K242" s="50"/>
    </row>
    <row r="243" spans="1:11" ht="84" customHeight="1">
      <c r="A243" s="5" t="s">
        <v>325</v>
      </c>
      <c r="B243" s="19" t="str">
        <f>'прил 4'!B333</f>
        <v>Организация и осуществление деятельности по опеке и попечительству в отношении несовершеннолетних  в рамках подпрограммы "Господдержка детей-сирот" муниципальной программы Ирбейского района "Развитие образования Ирбейского района"</v>
      </c>
      <c r="C243" s="5" t="s">
        <v>616</v>
      </c>
      <c r="D243" s="5" t="s">
        <v>89</v>
      </c>
      <c r="E243" s="34"/>
      <c r="F243" s="29">
        <f>F244+F248</f>
        <v>3117300</v>
      </c>
      <c r="G243" s="29">
        <f>G244+G248</f>
        <v>3054477.88</v>
      </c>
      <c r="H243" s="29">
        <f>H244+H248</f>
        <v>2820800</v>
      </c>
      <c r="I243" s="99">
        <f t="shared" si="39"/>
        <v>97.98472652616046</v>
      </c>
      <c r="J243" s="51"/>
      <c r="K243" s="51"/>
    </row>
    <row r="244" spans="1:9" ht="65.25" customHeight="1">
      <c r="A244" s="5" t="s">
        <v>326</v>
      </c>
      <c r="B244" s="6" t="s">
        <v>91</v>
      </c>
      <c r="C244" s="5" t="s">
        <v>616</v>
      </c>
      <c r="D244" s="5" t="s">
        <v>92</v>
      </c>
      <c r="E244" s="34"/>
      <c r="F244" s="29">
        <f aca="true" t="shared" si="47" ref="F244:H246">F245</f>
        <v>2309100</v>
      </c>
      <c r="G244" s="29">
        <f t="shared" si="47"/>
        <v>2309100</v>
      </c>
      <c r="H244" s="29">
        <f t="shared" si="47"/>
        <v>2012600</v>
      </c>
      <c r="I244" s="99">
        <f t="shared" si="39"/>
        <v>100</v>
      </c>
    </row>
    <row r="245" spans="1:9" ht="31.5">
      <c r="A245" s="5" t="s">
        <v>327</v>
      </c>
      <c r="B245" s="6" t="s">
        <v>93</v>
      </c>
      <c r="C245" s="5" t="s">
        <v>616</v>
      </c>
      <c r="D245" s="5" t="s">
        <v>94</v>
      </c>
      <c r="E245" s="34"/>
      <c r="F245" s="29">
        <f t="shared" si="47"/>
        <v>2309100</v>
      </c>
      <c r="G245" s="29">
        <f t="shared" si="47"/>
        <v>2309100</v>
      </c>
      <c r="H245" s="29">
        <f t="shared" si="47"/>
        <v>2012600</v>
      </c>
      <c r="I245" s="99">
        <f t="shared" si="39"/>
        <v>100</v>
      </c>
    </row>
    <row r="246" spans="1:9" ht="15.75">
      <c r="A246" s="5" t="s">
        <v>328</v>
      </c>
      <c r="B246" s="6" t="s">
        <v>169</v>
      </c>
      <c r="C246" s="5" t="s">
        <v>616</v>
      </c>
      <c r="D246" s="5" t="s">
        <v>94</v>
      </c>
      <c r="E246" s="34" t="s">
        <v>160</v>
      </c>
      <c r="F246" s="29">
        <f t="shared" si="47"/>
        <v>2309100</v>
      </c>
      <c r="G246" s="29">
        <f t="shared" si="47"/>
        <v>2309100</v>
      </c>
      <c r="H246" s="29">
        <f t="shared" si="47"/>
        <v>2012600</v>
      </c>
      <c r="I246" s="99">
        <f t="shared" si="39"/>
        <v>100</v>
      </c>
    </row>
    <row r="247" spans="1:9" ht="15.75">
      <c r="A247" s="5" t="s">
        <v>329</v>
      </c>
      <c r="B247" s="33" t="s">
        <v>11</v>
      </c>
      <c r="C247" s="5" t="s">
        <v>616</v>
      </c>
      <c r="D247" s="5" t="s">
        <v>94</v>
      </c>
      <c r="E247" s="34" t="s">
        <v>12</v>
      </c>
      <c r="F247" s="29">
        <f>'прил 4'!G335</f>
        <v>2309100</v>
      </c>
      <c r="G247" s="29">
        <f>'прил 4'!H335</f>
        <v>2309100</v>
      </c>
      <c r="H247" s="29">
        <f>'прил 4'!I335</f>
        <v>2012600</v>
      </c>
      <c r="I247" s="99">
        <f t="shared" si="39"/>
        <v>100</v>
      </c>
    </row>
    <row r="248" spans="1:9" ht="31.5">
      <c r="A248" s="5" t="s">
        <v>330</v>
      </c>
      <c r="B248" s="6" t="s">
        <v>268</v>
      </c>
      <c r="C248" s="5" t="s">
        <v>616</v>
      </c>
      <c r="D248" s="5" t="s">
        <v>95</v>
      </c>
      <c r="E248" s="34"/>
      <c r="F248" s="29">
        <f aca="true" t="shared" si="48" ref="F248:H250">F249</f>
        <v>808200</v>
      </c>
      <c r="G248" s="29">
        <f t="shared" si="48"/>
        <v>745377.88</v>
      </c>
      <c r="H248" s="29">
        <f t="shared" si="48"/>
        <v>808200</v>
      </c>
      <c r="I248" s="99">
        <f t="shared" si="39"/>
        <v>92.22690918089582</v>
      </c>
    </row>
    <row r="249" spans="1:9" ht="31.5">
      <c r="A249" s="5" t="s">
        <v>331</v>
      </c>
      <c r="B249" s="6" t="s">
        <v>96</v>
      </c>
      <c r="C249" s="5" t="s">
        <v>616</v>
      </c>
      <c r="D249" s="5" t="s">
        <v>97</v>
      </c>
      <c r="E249" s="34"/>
      <c r="F249" s="29">
        <f t="shared" si="48"/>
        <v>808200</v>
      </c>
      <c r="G249" s="29">
        <f t="shared" si="48"/>
        <v>745377.88</v>
      </c>
      <c r="H249" s="29">
        <f t="shared" si="48"/>
        <v>808200</v>
      </c>
      <c r="I249" s="99">
        <f t="shared" si="39"/>
        <v>92.22690918089582</v>
      </c>
    </row>
    <row r="250" spans="1:9" ht="15.75">
      <c r="A250" s="5" t="s">
        <v>97</v>
      </c>
      <c r="B250" s="6" t="s">
        <v>169</v>
      </c>
      <c r="C250" s="5" t="s">
        <v>616</v>
      </c>
      <c r="D250" s="5" t="s">
        <v>97</v>
      </c>
      <c r="E250" s="34" t="s">
        <v>160</v>
      </c>
      <c r="F250" s="29">
        <f t="shared" si="48"/>
        <v>808200</v>
      </c>
      <c r="G250" s="29">
        <f t="shared" si="48"/>
        <v>745377.88</v>
      </c>
      <c r="H250" s="29">
        <f t="shared" si="48"/>
        <v>808200</v>
      </c>
      <c r="I250" s="99">
        <f t="shared" si="39"/>
        <v>92.22690918089582</v>
      </c>
    </row>
    <row r="251" spans="1:9" ht="15.75">
      <c r="A251" s="5" t="s">
        <v>332</v>
      </c>
      <c r="B251" s="33" t="s">
        <v>11</v>
      </c>
      <c r="C251" s="5" t="s">
        <v>616</v>
      </c>
      <c r="D251" s="5" t="s">
        <v>97</v>
      </c>
      <c r="E251" s="34" t="s">
        <v>12</v>
      </c>
      <c r="F251" s="29">
        <f>'прил 4'!G337</f>
        <v>808200</v>
      </c>
      <c r="G251" s="29">
        <f>'прил 4'!H337</f>
        <v>745377.88</v>
      </c>
      <c r="H251" s="29">
        <f>'прил 4'!I337</f>
        <v>808200</v>
      </c>
      <c r="I251" s="99">
        <f t="shared" si="39"/>
        <v>92.22690918089582</v>
      </c>
    </row>
    <row r="252" spans="1:9" ht="97.5" customHeight="1">
      <c r="A252" s="5" t="s">
        <v>333</v>
      </c>
      <c r="B252" s="6" t="s">
        <v>1111</v>
      </c>
      <c r="C252" s="5" t="s">
        <v>813</v>
      </c>
      <c r="D252" s="5"/>
      <c r="E252" s="34"/>
      <c r="F252" s="29">
        <f>F261+F253+F257</f>
        <v>1452100</v>
      </c>
      <c r="G252" s="29">
        <f>G261+G253+G257</f>
        <v>1452100</v>
      </c>
      <c r="H252" s="29">
        <f>H261</f>
        <v>3639800</v>
      </c>
      <c r="I252" s="99">
        <f t="shared" si="39"/>
        <v>100</v>
      </c>
    </row>
    <row r="253" spans="1:9" ht="63">
      <c r="A253" s="5" t="s">
        <v>334</v>
      </c>
      <c r="B253" s="6" t="s">
        <v>91</v>
      </c>
      <c r="C253" s="5" t="s">
        <v>813</v>
      </c>
      <c r="D253" s="5" t="s">
        <v>92</v>
      </c>
      <c r="E253" s="34"/>
      <c r="F253" s="29">
        <f aca="true" t="shared" si="49" ref="F253:H255">F254</f>
        <v>248180</v>
      </c>
      <c r="G253" s="29">
        <f t="shared" si="49"/>
        <v>248180</v>
      </c>
      <c r="H253" s="29">
        <f t="shared" si="49"/>
        <v>0</v>
      </c>
      <c r="I253" s="99">
        <f t="shared" si="39"/>
        <v>100</v>
      </c>
    </row>
    <row r="254" spans="1:9" ht="31.5">
      <c r="A254" s="5" t="s">
        <v>335</v>
      </c>
      <c r="B254" s="6" t="s">
        <v>93</v>
      </c>
      <c r="C254" s="5" t="s">
        <v>813</v>
      </c>
      <c r="D254" s="5" t="s">
        <v>94</v>
      </c>
      <c r="E254" s="34"/>
      <c r="F254" s="29">
        <f t="shared" si="49"/>
        <v>248180</v>
      </c>
      <c r="G254" s="29">
        <f t="shared" si="49"/>
        <v>248180</v>
      </c>
      <c r="H254" s="29">
        <f t="shared" si="49"/>
        <v>0</v>
      </c>
      <c r="I254" s="99">
        <f t="shared" si="39"/>
        <v>100</v>
      </c>
    </row>
    <row r="255" spans="1:9" ht="15.75">
      <c r="A255" s="5" t="s">
        <v>517</v>
      </c>
      <c r="B255" s="6" t="s">
        <v>90</v>
      </c>
      <c r="C255" s="5" t="s">
        <v>813</v>
      </c>
      <c r="D255" s="5" t="s">
        <v>94</v>
      </c>
      <c r="E255" s="34" t="s">
        <v>146</v>
      </c>
      <c r="F255" s="29">
        <f t="shared" si="49"/>
        <v>248180</v>
      </c>
      <c r="G255" s="29">
        <f t="shared" si="49"/>
        <v>248180</v>
      </c>
      <c r="H255" s="29">
        <f t="shared" si="49"/>
        <v>0</v>
      </c>
      <c r="I255" s="99">
        <f t="shared" si="39"/>
        <v>100</v>
      </c>
    </row>
    <row r="256" spans="1:9" ht="15.75">
      <c r="A256" s="5" t="s">
        <v>518</v>
      </c>
      <c r="B256" s="6" t="s">
        <v>62</v>
      </c>
      <c r="C256" s="5" t="s">
        <v>813</v>
      </c>
      <c r="D256" s="5" t="s">
        <v>94</v>
      </c>
      <c r="E256" s="34" t="s">
        <v>48</v>
      </c>
      <c r="F256" s="29">
        <f>'прил 4'!G52</f>
        <v>248180</v>
      </c>
      <c r="G256" s="29">
        <f>'прил 4'!H52</f>
        <v>248180</v>
      </c>
      <c r="H256" s="29">
        <f>'прил 4'!I52</f>
        <v>0</v>
      </c>
      <c r="I256" s="99">
        <f t="shared" si="39"/>
        <v>100</v>
      </c>
    </row>
    <row r="257" spans="1:9" ht="31.5">
      <c r="A257" s="5" t="s">
        <v>519</v>
      </c>
      <c r="B257" s="6" t="s">
        <v>268</v>
      </c>
      <c r="C257" s="5" t="s">
        <v>813</v>
      </c>
      <c r="D257" s="5" t="s">
        <v>95</v>
      </c>
      <c r="E257" s="34"/>
      <c r="F257" s="29">
        <f aca="true" t="shared" si="50" ref="F257:H259">F258</f>
        <v>8920</v>
      </c>
      <c r="G257" s="29">
        <f t="shared" si="50"/>
        <v>8920</v>
      </c>
      <c r="H257" s="29">
        <f t="shared" si="50"/>
        <v>0</v>
      </c>
      <c r="I257" s="99">
        <f t="shared" si="39"/>
        <v>100</v>
      </c>
    </row>
    <row r="258" spans="1:9" ht="31.5">
      <c r="A258" s="5" t="s">
        <v>336</v>
      </c>
      <c r="B258" s="6" t="s">
        <v>96</v>
      </c>
      <c r="C258" s="5" t="s">
        <v>813</v>
      </c>
      <c r="D258" s="5" t="s">
        <v>97</v>
      </c>
      <c r="E258" s="34"/>
      <c r="F258" s="29">
        <f t="shared" si="50"/>
        <v>8920</v>
      </c>
      <c r="G258" s="29">
        <f t="shared" si="50"/>
        <v>8920</v>
      </c>
      <c r="H258" s="29">
        <f t="shared" si="50"/>
        <v>0</v>
      </c>
      <c r="I258" s="99">
        <f t="shared" si="39"/>
        <v>100</v>
      </c>
    </row>
    <row r="259" spans="1:9" ht="15.75">
      <c r="A259" s="5" t="s">
        <v>337</v>
      </c>
      <c r="B259" s="6" t="s">
        <v>90</v>
      </c>
      <c r="C259" s="5" t="s">
        <v>813</v>
      </c>
      <c r="D259" s="5" t="s">
        <v>97</v>
      </c>
      <c r="E259" s="34" t="s">
        <v>146</v>
      </c>
      <c r="F259" s="29">
        <f t="shared" si="50"/>
        <v>8920</v>
      </c>
      <c r="G259" s="29">
        <f t="shared" si="50"/>
        <v>8920</v>
      </c>
      <c r="H259" s="29">
        <f t="shared" si="50"/>
        <v>0</v>
      </c>
      <c r="I259" s="99">
        <f t="shared" si="39"/>
        <v>100</v>
      </c>
    </row>
    <row r="260" spans="1:9" ht="15.75">
      <c r="A260" s="5" t="s">
        <v>338</v>
      </c>
      <c r="B260" s="6" t="s">
        <v>62</v>
      </c>
      <c r="C260" s="5" t="s">
        <v>813</v>
      </c>
      <c r="D260" s="5" t="s">
        <v>97</v>
      </c>
      <c r="E260" s="34" t="s">
        <v>48</v>
      </c>
      <c r="F260" s="29">
        <f>'прил 4'!G54</f>
        <v>8920</v>
      </c>
      <c r="G260" s="29">
        <f>'прил 4'!H54</f>
        <v>8920</v>
      </c>
      <c r="H260" s="29">
        <f>'прил 4'!I54</f>
        <v>0</v>
      </c>
      <c r="I260" s="99">
        <f t="shared" si="39"/>
        <v>100</v>
      </c>
    </row>
    <row r="261" spans="1:9" ht="31.5">
      <c r="A261" s="5" t="s">
        <v>520</v>
      </c>
      <c r="B261" s="25" t="s">
        <v>693</v>
      </c>
      <c r="C261" s="5" t="s">
        <v>813</v>
      </c>
      <c r="D261" s="5" t="s">
        <v>8</v>
      </c>
      <c r="E261" s="34"/>
      <c r="F261" s="29">
        <f aca="true" t="shared" si="51" ref="F261:H263">F262</f>
        <v>1195000</v>
      </c>
      <c r="G261" s="29">
        <f t="shared" si="51"/>
        <v>1195000</v>
      </c>
      <c r="H261" s="29">
        <f t="shared" si="51"/>
        <v>3639800</v>
      </c>
      <c r="I261" s="99">
        <f t="shared" si="39"/>
        <v>100</v>
      </c>
    </row>
    <row r="262" spans="1:9" ht="15.75">
      <c r="A262" s="5" t="s">
        <v>521</v>
      </c>
      <c r="B262" s="24" t="s">
        <v>662</v>
      </c>
      <c r="C262" s="5" t="s">
        <v>813</v>
      </c>
      <c r="D262" s="5" t="s">
        <v>465</v>
      </c>
      <c r="E262" s="34"/>
      <c r="F262" s="29">
        <f t="shared" si="51"/>
        <v>1195000</v>
      </c>
      <c r="G262" s="29">
        <f t="shared" si="51"/>
        <v>1195000</v>
      </c>
      <c r="H262" s="29">
        <f t="shared" si="51"/>
        <v>3639800</v>
      </c>
      <c r="I262" s="99">
        <f t="shared" si="39"/>
        <v>100</v>
      </c>
    </row>
    <row r="263" spans="1:9" ht="15.75">
      <c r="A263" s="5" t="s">
        <v>522</v>
      </c>
      <c r="B263" s="6" t="s">
        <v>170</v>
      </c>
      <c r="C263" s="5" t="s">
        <v>813</v>
      </c>
      <c r="D263" s="5" t="s">
        <v>465</v>
      </c>
      <c r="E263" s="34" t="s">
        <v>126</v>
      </c>
      <c r="F263" s="29">
        <f t="shared" si="51"/>
        <v>1195000</v>
      </c>
      <c r="G263" s="29">
        <f t="shared" si="51"/>
        <v>1195000</v>
      </c>
      <c r="H263" s="29">
        <f t="shared" si="51"/>
        <v>3639800</v>
      </c>
      <c r="I263" s="99">
        <f t="shared" si="39"/>
        <v>100</v>
      </c>
    </row>
    <row r="264" spans="1:9" ht="15.75">
      <c r="A264" s="5" t="s">
        <v>523</v>
      </c>
      <c r="B264" s="6" t="s">
        <v>37</v>
      </c>
      <c r="C264" s="5" t="s">
        <v>813</v>
      </c>
      <c r="D264" s="5" t="s">
        <v>465</v>
      </c>
      <c r="E264" s="34" t="s">
        <v>129</v>
      </c>
      <c r="F264" s="29">
        <f>'прил 4'!G205</f>
        <v>1195000</v>
      </c>
      <c r="G264" s="29">
        <f>'прил 4'!H205</f>
        <v>1195000</v>
      </c>
      <c r="H264" s="29">
        <f>'прил 4'!I205</f>
        <v>3639800</v>
      </c>
      <c r="I264" s="99">
        <f t="shared" si="39"/>
        <v>100</v>
      </c>
    </row>
    <row r="265" spans="1:9" ht="144" customHeight="1">
      <c r="A265" s="5" t="s">
        <v>339</v>
      </c>
      <c r="B265" s="6" t="str">
        <f>'прил 4'!B55</f>
        <v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  в рамках подпрограммы "Господдержка детей сирот" муниципальной программы Ирбейского района "Развитие образования Ирбейского района"</v>
      </c>
      <c r="C265" s="5" t="s">
        <v>904</v>
      </c>
      <c r="D265" s="5"/>
      <c r="E265" s="34"/>
      <c r="F265" s="29">
        <f>F266+F270</f>
        <v>89300</v>
      </c>
      <c r="G265" s="29">
        <f>G266+G270</f>
        <v>89300</v>
      </c>
      <c r="H265" s="29">
        <f>H266+H270</f>
        <v>74900</v>
      </c>
      <c r="I265" s="99">
        <f t="shared" si="39"/>
        <v>100</v>
      </c>
    </row>
    <row r="266" spans="1:9" ht="63.75" customHeight="1">
      <c r="A266" s="5" t="s">
        <v>340</v>
      </c>
      <c r="B266" s="6" t="s">
        <v>91</v>
      </c>
      <c r="C266" s="5" t="s">
        <v>904</v>
      </c>
      <c r="D266" s="5" t="s">
        <v>92</v>
      </c>
      <c r="E266" s="34"/>
      <c r="F266" s="29">
        <f aca="true" t="shared" si="52" ref="F266:H268">F267</f>
        <v>86900</v>
      </c>
      <c r="G266" s="29">
        <f t="shared" si="52"/>
        <v>86900</v>
      </c>
      <c r="H266" s="29">
        <f t="shared" si="52"/>
        <v>72500</v>
      </c>
      <c r="I266" s="99">
        <f t="shared" si="39"/>
        <v>100</v>
      </c>
    </row>
    <row r="267" spans="1:9" ht="35.25" customHeight="1">
      <c r="A267" s="5" t="s">
        <v>341</v>
      </c>
      <c r="B267" s="6" t="s">
        <v>93</v>
      </c>
      <c r="C267" s="5" t="s">
        <v>904</v>
      </c>
      <c r="D267" s="5" t="s">
        <v>94</v>
      </c>
      <c r="E267" s="34"/>
      <c r="F267" s="29">
        <f t="shared" si="52"/>
        <v>86900</v>
      </c>
      <c r="G267" s="29">
        <f t="shared" si="52"/>
        <v>86900</v>
      </c>
      <c r="H267" s="29">
        <f t="shared" si="52"/>
        <v>72500</v>
      </c>
      <c r="I267" s="99">
        <f t="shared" si="39"/>
        <v>100</v>
      </c>
    </row>
    <row r="268" spans="1:9" ht="15.75">
      <c r="A268" s="5" t="s">
        <v>342</v>
      </c>
      <c r="B268" s="6" t="s">
        <v>90</v>
      </c>
      <c r="C268" s="5" t="s">
        <v>904</v>
      </c>
      <c r="D268" s="5" t="s">
        <v>94</v>
      </c>
      <c r="E268" s="34" t="s">
        <v>146</v>
      </c>
      <c r="F268" s="29">
        <f t="shared" si="52"/>
        <v>86900</v>
      </c>
      <c r="G268" s="29">
        <f t="shared" si="52"/>
        <v>86900</v>
      </c>
      <c r="H268" s="29">
        <f t="shared" si="52"/>
        <v>72500</v>
      </c>
      <c r="I268" s="99">
        <f aca="true" t="shared" si="53" ref="I268:I331">G268/F268*100</f>
        <v>100</v>
      </c>
    </row>
    <row r="269" spans="1:9" ht="15.75">
      <c r="A269" s="5" t="s">
        <v>343</v>
      </c>
      <c r="B269" s="6" t="s">
        <v>62</v>
      </c>
      <c r="C269" s="5" t="s">
        <v>904</v>
      </c>
      <c r="D269" s="5" t="s">
        <v>94</v>
      </c>
      <c r="E269" s="34" t="s">
        <v>48</v>
      </c>
      <c r="F269" s="29">
        <f>'прил 4'!G57</f>
        <v>86900</v>
      </c>
      <c r="G269" s="29">
        <f>'прил 4'!H57</f>
        <v>86900</v>
      </c>
      <c r="H269" s="29">
        <f>'прил 4'!I57</f>
        <v>72500</v>
      </c>
      <c r="I269" s="99">
        <f t="shared" si="53"/>
        <v>100</v>
      </c>
    </row>
    <row r="270" spans="1:9" ht="33.75" customHeight="1">
      <c r="A270" s="5" t="s">
        <v>344</v>
      </c>
      <c r="B270" s="6" t="s">
        <v>268</v>
      </c>
      <c r="C270" s="5" t="s">
        <v>904</v>
      </c>
      <c r="D270" s="5" t="s">
        <v>95</v>
      </c>
      <c r="E270" s="34"/>
      <c r="F270" s="29">
        <f aca="true" t="shared" si="54" ref="F270:H272">F271</f>
        <v>2400</v>
      </c>
      <c r="G270" s="29">
        <f t="shared" si="54"/>
        <v>2400</v>
      </c>
      <c r="H270" s="29">
        <f t="shared" si="54"/>
        <v>2400</v>
      </c>
      <c r="I270" s="99">
        <f t="shared" si="53"/>
        <v>100</v>
      </c>
    </row>
    <row r="271" spans="1:9" ht="35.25" customHeight="1">
      <c r="A271" s="5" t="s">
        <v>345</v>
      </c>
      <c r="B271" s="6" t="s">
        <v>96</v>
      </c>
      <c r="C271" s="5" t="s">
        <v>904</v>
      </c>
      <c r="D271" s="5" t="s">
        <v>97</v>
      </c>
      <c r="E271" s="34"/>
      <c r="F271" s="29">
        <f t="shared" si="54"/>
        <v>2400</v>
      </c>
      <c r="G271" s="29">
        <f t="shared" si="54"/>
        <v>2400</v>
      </c>
      <c r="H271" s="29">
        <f t="shared" si="54"/>
        <v>2400</v>
      </c>
      <c r="I271" s="99">
        <f t="shared" si="53"/>
        <v>100</v>
      </c>
    </row>
    <row r="272" spans="1:9" ht="15.75">
      <c r="A272" s="5" t="s">
        <v>346</v>
      </c>
      <c r="B272" s="6" t="s">
        <v>90</v>
      </c>
      <c r="C272" s="5" t="s">
        <v>904</v>
      </c>
      <c r="D272" s="5" t="s">
        <v>97</v>
      </c>
      <c r="E272" s="34" t="s">
        <v>146</v>
      </c>
      <c r="F272" s="29">
        <f t="shared" si="54"/>
        <v>2400</v>
      </c>
      <c r="G272" s="29">
        <f t="shared" si="54"/>
        <v>2400</v>
      </c>
      <c r="H272" s="29">
        <f t="shared" si="54"/>
        <v>2400</v>
      </c>
      <c r="I272" s="99">
        <f t="shared" si="53"/>
        <v>100</v>
      </c>
    </row>
    <row r="273" spans="1:9" ht="15.75">
      <c r="A273" s="5" t="s">
        <v>347</v>
      </c>
      <c r="B273" s="6" t="s">
        <v>62</v>
      </c>
      <c r="C273" s="5" t="s">
        <v>904</v>
      </c>
      <c r="D273" s="5" t="s">
        <v>97</v>
      </c>
      <c r="E273" s="34" t="s">
        <v>48</v>
      </c>
      <c r="F273" s="29">
        <f>'прил 4'!G59</f>
        <v>2400</v>
      </c>
      <c r="G273" s="29">
        <f>'прил 4'!H59</f>
        <v>2400</v>
      </c>
      <c r="H273" s="29">
        <f>'прил 4'!I59</f>
        <v>2400</v>
      </c>
      <c r="I273" s="99">
        <f t="shared" si="53"/>
        <v>100</v>
      </c>
    </row>
    <row r="274" spans="1:9" ht="96.75" customHeight="1">
      <c r="A274" s="5" t="s">
        <v>348</v>
      </c>
      <c r="B274" s="81" t="s">
        <v>957</v>
      </c>
      <c r="C274" s="5" t="s">
        <v>956</v>
      </c>
      <c r="D274" s="5"/>
      <c r="E274" s="34"/>
      <c r="F274" s="29">
        <f aca="true" t="shared" si="55" ref="F274:H277">F275</f>
        <v>1195000</v>
      </c>
      <c r="G274" s="29">
        <f t="shared" si="55"/>
        <v>1195000</v>
      </c>
      <c r="H274" s="29">
        <f t="shared" si="55"/>
        <v>0</v>
      </c>
      <c r="I274" s="99">
        <f t="shared" si="53"/>
        <v>100</v>
      </c>
    </row>
    <row r="275" spans="1:9" ht="31.5">
      <c r="A275" s="5" t="s">
        <v>349</v>
      </c>
      <c r="B275" s="25" t="s">
        <v>693</v>
      </c>
      <c r="C275" s="5" t="s">
        <v>956</v>
      </c>
      <c r="D275" s="5" t="s">
        <v>8</v>
      </c>
      <c r="E275" s="34"/>
      <c r="F275" s="29">
        <f t="shared" si="55"/>
        <v>1195000</v>
      </c>
      <c r="G275" s="29">
        <f t="shared" si="55"/>
        <v>1195000</v>
      </c>
      <c r="H275" s="29">
        <f t="shared" si="55"/>
        <v>0</v>
      </c>
      <c r="I275" s="99">
        <f t="shared" si="53"/>
        <v>100</v>
      </c>
    </row>
    <row r="276" spans="1:9" ht="15.75">
      <c r="A276" s="5" t="s">
        <v>524</v>
      </c>
      <c r="B276" s="24" t="s">
        <v>662</v>
      </c>
      <c r="C276" s="5" t="s">
        <v>956</v>
      </c>
      <c r="D276" s="5" t="s">
        <v>465</v>
      </c>
      <c r="E276" s="34"/>
      <c r="F276" s="29">
        <f t="shared" si="55"/>
        <v>1195000</v>
      </c>
      <c r="G276" s="29">
        <f t="shared" si="55"/>
        <v>1195000</v>
      </c>
      <c r="H276" s="29">
        <f t="shared" si="55"/>
        <v>0</v>
      </c>
      <c r="I276" s="99">
        <f t="shared" si="53"/>
        <v>100</v>
      </c>
    </row>
    <row r="277" spans="1:9" ht="15.75">
      <c r="A277" s="5" t="s">
        <v>525</v>
      </c>
      <c r="B277" s="6" t="s">
        <v>170</v>
      </c>
      <c r="C277" s="5" t="s">
        <v>956</v>
      </c>
      <c r="D277" s="5" t="s">
        <v>465</v>
      </c>
      <c r="E277" s="34" t="s">
        <v>126</v>
      </c>
      <c r="F277" s="29">
        <f t="shared" si="55"/>
        <v>1195000</v>
      </c>
      <c r="G277" s="29">
        <f t="shared" si="55"/>
        <v>1195000</v>
      </c>
      <c r="H277" s="29">
        <f t="shared" si="55"/>
        <v>0</v>
      </c>
      <c r="I277" s="99">
        <f t="shared" si="53"/>
        <v>100</v>
      </c>
    </row>
    <row r="278" spans="1:9" ht="15.75">
      <c r="A278" s="5" t="s">
        <v>526</v>
      </c>
      <c r="B278" s="6" t="s">
        <v>37</v>
      </c>
      <c r="C278" s="5" t="s">
        <v>956</v>
      </c>
      <c r="D278" s="5" t="s">
        <v>465</v>
      </c>
      <c r="E278" s="34" t="s">
        <v>129</v>
      </c>
      <c r="F278" s="29">
        <f>'прил 4'!G208</f>
        <v>1195000</v>
      </c>
      <c r="G278" s="29">
        <f>'прил 4'!H208</f>
        <v>1195000</v>
      </c>
      <c r="H278" s="29">
        <f>'прил 4'!I208</f>
        <v>0</v>
      </c>
      <c r="I278" s="99">
        <f t="shared" si="53"/>
        <v>100</v>
      </c>
    </row>
    <row r="279" spans="1:9" ht="31.5">
      <c r="A279" s="5" t="s">
        <v>878</v>
      </c>
      <c r="B279" s="36" t="s">
        <v>1</v>
      </c>
      <c r="C279" s="35" t="s">
        <v>582</v>
      </c>
      <c r="D279" s="35"/>
      <c r="E279" s="35"/>
      <c r="F279" s="97">
        <f>F280+F289+F298</f>
        <v>23435117.58</v>
      </c>
      <c r="G279" s="97">
        <f>G280+G289+G298</f>
        <v>23345619.87</v>
      </c>
      <c r="H279" s="97">
        <f>H280+H289+H298</f>
        <v>19408565</v>
      </c>
      <c r="I279" s="99">
        <f t="shared" si="53"/>
        <v>99.61810428433107</v>
      </c>
    </row>
    <row r="280" spans="1:9" ht="69.75" customHeight="1">
      <c r="A280" s="5" t="s">
        <v>879</v>
      </c>
      <c r="B280" s="6" t="str">
        <f>'прил 4'!B339</f>
        <v>Обеспечение деятельности (оказание услуг) МКУ "ЦБ" в рамках подпрограммы "Обеспечение реализации программы" муниципальной программы Ирбейского района "Развитие образования Ирбейского района"</v>
      </c>
      <c r="C280" s="5" t="s">
        <v>583</v>
      </c>
      <c r="D280" s="5"/>
      <c r="E280" s="34"/>
      <c r="F280" s="29">
        <f>F281+F285</f>
        <v>10469474</v>
      </c>
      <c r="G280" s="29">
        <f>G281+G285</f>
        <v>10466036.73</v>
      </c>
      <c r="H280" s="29">
        <f>H281+H285</f>
        <v>8248646</v>
      </c>
      <c r="I280" s="99">
        <f t="shared" si="53"/>
        <v>99.967168646677</v>
      </c>
    </row>
    <row r="281" spans="1:9" ht="69" customHeight="1">
      <c r="A281" s="5" t="s">
        <v>350</v>
      </c>
      <c r="B281" s="6" t="s">
        <v>91</v>
      </c>
      <c r="C281" s="5" t="s">
        <v>583</v>
      </c>
      <c r="D281" s="5" t="s">
        <v>92</v>
      </c>
      <c r="E281" s="34"/>
      <c r="F281" s="29">
        <f>F282</f>
        <v>9648404</v>
      </c>
      <c r="G281" s="29">
        <f aca="true" t="shared" si="56" ref="G281:H283">G282</f>
        <v>9645043.73</v>
      </c>
      <c r="H281" s="29">
        <f t="shared" si="56"/>
        <v>8011286</v>
      </c>
      <c r="I281" s="99">
        <f t="shared" si="53"/>
        <v>99.96517278919913</v>
      </c>
    </row>
    <row r="282" spans="1:9" ht="15.75">
      <c r="A282" s="5" t="s">
        <v>351</v>
      </c>
      <c r="B282" s="6" t="s">
        <v>168</v>
      </c>
      <c r="C282" s="5" t="s">
        <v>583</v>
      </c>
      <c r="D282" s="5" t="s">
        <v>171</v>
      </c>
      <c r="E282" s="34"/>
      <c r="F282" s="29">
        <f>F283</f>
        <v>9648404</v>
      </c>
      <c r="G282" s="29">
        <f t="shared" si="56"/>
        <v>9645043.73</v>
      </c>
      <c r="H282" s="29">
        <f t="shared" si="56"/>
        <v>8011286</v>
      </c>
      <c r="I282" s="99">
        <f t="shared" si="53"/>
        <v>99.96517278919913</v>
      </c>
    </row>
    <row r="283" spans="1:9" ht="15.75">
      <c r="A283" s="5" t="s">
        <v>352</v>
      </c>
      <c r="B283" s="6" t="s">
        <v>169</v>
      </c>
      <c r="C283" s="5" t="s">
        <v>583</v>
      </c>
      <c r="D283" s="5" t="s">
        <v>171</v>
      </c>
      <c r="E283" s="34" t="s">
        <v>160</v>
      </c>
      <c r="F283" s="29">
        <f>F284</f>
        <v>9648404</v>
      </c>
      <c r="G283" s="29">
        <f t="shared" si="56"/>
        <v>9645043.73</v>
      </c>
      <c r="H283" s="29">
        <f t="shared" si="56"/>
        <v>8011286</v>
      </c>
      <c r="I283" s="99">
        <f t="shared" si="53"/>
        <v>99.96517278919913</v>
      </c>
    </row>
    <row r="284" spans="1:9" ht="15.75">
      <c r="A284" s="5" t="s">
        <v>527</v>
      </c>
      <c r="B284" s="33" t="s">
        <v>11</v>
      </c>
      <c r="C284" s="5" t="s">
        <v>583</v>
      </c>
      <c r="D284" s="5" t="s">
        <v>171</v>
      </c>
      <c r="E284" s="34" t="s">
        <v>12</v>
      </c>
      <c r="F284" s="29">
        <f>'прил 4'!G341</f>
        <v>9648404</v>
      </c>
      <c r="G284" s="29">
        <f>'прил 4'!H341</f>
        <v>9645043.73</v>
      </c>
      <c r="H284" s="29">
        <f>'прил 4'!I341</f>
        <v>8011286</v>
      </c>
      <c r="I284" s="99">
        <f t="shared" si="53"/>
        <v>99.96517278919913</v>
      </c>
    </row>
    <row r="285" spans="1:9" ht="31.5">
      <c r="A285" s="5" t="s">
        <v>528</v>
      </c>
      <c r="B285" s="6" t="s">
        <v>268</v>
      </c>
      <c r="C285" s="5" t="s">
        <v>583</v>
      </c>
      <c r="D285" s="5" t="s">
        <v>95</v>
      </c>
      <c r="E285" s="34"/>
      <c r="F285" s="29">
        <f>F286</f>
        <v>821070</v>
      </c>
      <c r="G285" s="29">
        <f aca="true" t="shared" si="57" ref="G285:H287">G286</f>
        <v>820993</v>
      </c>
      <c r="H285" s="29">
        <f t="shared" si="57"/>
        <v>237360</v>
      </c>
      <c r="I285" s="99">
        <f t="shared" si="53"/>
        <v>99.9906219932527</v>
      </c>
    </row>
    <row r="286" spans="1:9" ht="31.5">
      <c r="A286" s="5" t="s">
        <v>529</v>
      </c>
      <c r="B286" s="6" t="s">
        <v>96</v>
      </c>
      <c r="C286" s="5" t="s">
        <v>583</v>
      </c>
      <c r="D286" s="5" t="s">
        <v>97</v>
      </c>
      <c r="E286" s="34"/>
      <c r="F286" s="29">
        <f>F287</f>
        <v>821070</v>
      </c>
      <c r="G286" s="29">
        <f t="shared" si="57"/>
        <v>820993</v>
      </c>
      <c r="H286" s="29">
        <f t="shared" si="57"/>
        <v>237360</v>
      </c>
      <c r="I286" s="99">
        <f t="shared" si="53"/>
        <v>99.9906219932527</v>
      </c>
    </row>
    <row r="287" spans="1:9" ht="15.75">
      <c r="A287" s="5" t="s">
        <v>530</v>
      </c>
      <c r="B287" s="6" t="s">
        <v>169</v>
      </c>
      <c r="C287" s="5" t="s">
        <v>583</v>
      </c>
      <c r="D287" s="5" t="s">
        <v>97</v>
      </c>
      <c r="E287" s="34" t="s">
        <v>160</v>
      </c>
      <c r="F287" s="29">
        <f>F288</f>
        <v>821070</v>
      </c>
      <c r="G287" s="29">
        <f t="shared" si="57"/>
        <v>820993</v>
      </c>
      <c r="H287" s="29">
        <f t="shared" si="57"/>
        <v>237360</v>
      </c>
      <c r="I287" s="99">
        <f t="shared" si="53"/>
        <v>99.9906219932527</v>
      </c>
    </row>
    <row r="288" spans="1:9" ht="15.75">
      <c r="A288" s="5" t="s">
        <v>531</v>
      </c>
      <c r="B288" s="33" t="s">
        <v>11</v>
      </c>
      <c r="C288" s="5" t="s">
        <v>583</v>
      </c>
      <c r="D288" s="5" t="s">
        <v>97</v>
      </c>
      <c r="E288" s="34" t="s">
        <v>12</v>
      </c>
      <c r="F288" s="29">
        <f>'прил 4'!G343</f>
        <v>821070</v>
      </c>
      <c r="G288" s="29">
        <f>'прил 4'!H343</f>
        <v>820993</v>
      </c>
      <c r="H288" s="29">
        <f>'прил 4'!I343</f>
        <v>237360</v>
      </c>
      <c r="I288" s="99">
        <f t="shared" si="53"/>
        <v>99.9906219932527</v>
      </c>
    </row>
    <row r="289" spans="1:9" ht="81.75" customHeight="1">
      <c r="A289" s="5" t="s">
        <v>353</v>
      </c>
      <c r="B289" s="6" t="str">
        <f>'прил 4'!B344</f>
        <v>Обеспечение деятельности (оказание услуг) отдела  обеспечения хозяйственной деятельности в рамках подпрограммы "Обеспечение реализации программы" муниципальной программы Ирбейского района "Развитие образования Ирбейского района"</v>
      </c>
      <c r="C289" s="5" t="s">
        <v>618</v>
      </c>
      <c r="D289" s="5"/>
      <c r="E289" s="34"/>
      <c r="F289" s="29">
        <f>F290+F294</f>
        <v>6182269.08</v>
      </c>
      <c r="G289" s="29">
        <f>G290+G294</f>
        <v>6115432.73</v>
      </c>
      <c r="H289" s="29">
        <f>H290+H294</f>
        <v>5004072</v>
      </c>
      <c r="I289" s="99">
        <f t="shared" si="53"/>
        <v>98.91890260460808</v>
      </c>
    </row>
    <row r="290" spans="1:9" ht="68.25" customHeight="1">
      <c r="A290" s="5" t="s">
        <v>354</v>
      </c>
      <c r="B290" s="6" t="s">
        <v>91</v>
      </c>
      <c r="C290" s="5" t="s">
        <v>618</v>
      </c>
      <c r="D290" s="5" t="s">
        <v>92</v>
      </c>
      <c r="E290" s="34"/>
      <c r="F290" s="29">
        <f>F291</f>
        <v>5055771.78</v>
      </c>
      <c r="G290" s="29">
        <f>G291</f>
        <v>5055377.73</v>
      </c>
      <c r="H290" s="29">
        <f>H291</f>
        <v>4835762</v>
      </c>
      <c r="I290" s="99">
        <f t="shared" si="53"/>
        <v>99.99220593774508</v>
      </c>
    </row>
    <row r="291" spans="1:9" ht="15.75">
      <c r="A291" s="5" t="s">
        <v>355</v>
      </c>
      <c r="B291" s="6" t="s">
        <v>168</v>
      </c>
      <c r="C291" s="5" t="s">
        <v>618</v>
      </c>
      <c r="D291" s="5" t="s">
        <v>171</v>
      </c>
      <c r="E291" s="34"/>
      <c r="F291" s="29">
        <f>F292</f>
        <v>5055771.78</v>
      </c>
      <c r="G291" s="29">
        <f>'прил 4'!H346</f>
        <v>5055377.73</v>
      </c>
      <c r="H291" s="29">
        <f>'прил 4'!I346</f>
        <v>4835762</v>
      </c>
      <c r="I291" s="99">
        <f t="shared" si="53"/>
        <v>99.99220593774508</v>
      </c>
    </row>
    <row r="292" spans="1:9" ht="15.75">
      <c r="A292" s="5" t="s">
        <v>356</v>
      </c>
      <c r="B292" s="6" t="s">
        <v>169</v>
      </c>
      <c r="C292" s="5" t="s">
        <v>618</v>
      </c>
      <c r="D292" s="5" t="s">
        <v>171</v>
      </c>
      <c r="E292" s="34" t="s">
        <v>160</v>
      </c>
      <c r="F292" s="29">
        <f>F293</f>
        <v>5055771.78</v>
      </c>
      <c r="G292" s="29">
        <f>G293</f>
        <v>5055377.73</v>
      </c>
      <c r="H292" s="29">
        <f>H293</f>
        <v>4835762</v>
      </c>
      <c r="I292" s="99">
        <f t="shared" si="53"/>
        <v>99.99220593774508</v>
      </c>
    </row>
    <row r="293" spans="1:9" ht="15.75">
      <c r="A293" s="5" t="s">
        <v>357</v>
      </c>
      <c r="B293" s="33" t="s">
        <v>11</v>
      </c>
      <c r="C293" s="5" t="s">
        <v>618</v>
      </c>
      <c r="D293" s="5" t="s">
        <v>171</v>
      </c>
      <c r="E293" s="34" t="s">
        <v>12</v>
      </c>
      <c r="F293" s="29">
        <f>'прил 4'!G346</f>
        <v>5055771.78</v>
      </c>
      <c r="G293" s="29">
        <f>'прил 4'!H346</f>
        <v>5055377.73</v>
      </c>
      <c r="H293" s="29">
        <f>'прил 4'!I346</f>
        <v>4835762</v>
      </c>
      <c r="I293" s="99">
        <f t="shared" si="53"/>
        <v>99.99220593774508</v>
      </c>
    </row>
    <row r="294" spans="1:9" ht="31.5">
      <c r="A294" s="5" t="s">
        <v>358</v>
      </c>
      <c r="B294" s="6" t="s">
        <v>268</v>
      </c>
      <c r="C294" s="5" t="s">
        <v>618</v>
      </c>
      <c r="D294" s="5" t="s">
        <v>95</v>
      </c>
      <c r="E294" s="34"/>
      <c r="F294" s="29">
        <f>F295</f>
        <v>1126497.3</v>
      </c>
      <c r="G294" s="29">
        <f aca="true" t="shared" si="58" ref="G294:H296">G295</f>
        <v>1060055</v>
      </c>
      <c r="H294" s="29">
        <f t="shared" si="58"/>
        <v>168310</v>
      </c>
      <c r="I294" s="99">
        <f t="shared" si="53"/>
        <v>94.10186779852911</v>
      </c>
    </row>
    <row r="295" spans="1:9" ht="31.5">
      <c r="A295" s="5" t="s">
        <v>359</v>
      </c>
      <c r="B295" s="6" t="s">
        <v>96</v>
      </c>
      <c r="C295" s="5" t="s">
        <v>618</v>
      </c>
      <c r="D295" s="5" t="s">
        <v>97</v>
      </c>
      <c r="E295" s="34"/>
      <c r="F295" s="29">
        <f>F296</f>
        <v>1126497.3</v>
      </c>
      <c r="G295" s="29">
        <f t="shared" si="58"/>
        <v>1060055</v>
      </c>
      <c r="H295" s="29">
        <f t="shared" si="58"/>
        <v>168310</v>
      </c>
      <c r="I295" s="99">
        <f t="shared" si="53"/>
        <v>94.10186779852911</v>
      </c>
    </row>
    <row r="296" spans="1:9" ht="15.75">
      <c r="A296" s="5" t="s">
        <v>360</v>
      </c>
      <c r="B296" s="6" t="s">
        <v>169</v>
      </c>
      <c r="C296" s="5" t="s">
        <v>618</v>
      </c>
      <c r="D296" s="5" t="s">
        <v>97</v>
      </c>
      <c r="E296" s="34" t="s">
        <v>160</v>
      </c>
      <c r="F296" s="29">
        <f>F297</f>
        <v>1126497.3</v>
      </c>
      <c r="G296" s="29">
        <f t="shared" si="58"/>
        <v>1060055</v>
      </c>
      <c r="H296" s="29">
        <f t="shared" si="58"/>
        <v>168310</v>
      </c>
      <c r="I296" s="99">
        <f t="shared" si="53"/>
        <v>94.10186779852911</v>
      </c>
    </row>
    <row r="297" spans="1:9" ht="15.75">
      <c r="A297" s="5" t="s">
        <v>361</v>
      </c>
      <c r="B297" s="33" t="s">
        <v>11</v>
      </c>
      <c r="C297" s="5" t="s">
        <v>618</v>
      </c>
      <c r="D297" s="5" t="s">
        <v>97</v>
      </c>
      <c r="E297" s="34" t="s">
        <v>12</v>
      </c>
      <c r="F297" s="29">
        <f>'прил 4'!G348</f>
        <v>1126497.3</v>
      </c>
      <c r="G297" s="29">
        <f>'прил 4'!H348</f>
        <v>1060055</v>
      </c>
      <c r="H297" s="29">
        <f>'прил 4'!I348</f>
        <v>168310</v>
      </c>
      <c r="I297" s="99">
        <f t="shared" si="53"/>
        <v>94.10186779852911</v>
      </c>
    </row>
    <row r="298" spans="1:9" ht="82.5" customHeight="1">
      <c r="A298" s="5" t="s">
        <v>362</v>
      </c>
      <c r="B298" s="6" t="s">
        <v>792</v>
      </c>
      <c r="C298" s="5" t="s">
        <v>617</v>
      </c>
      <c r="D298" s="5" t="s">
        <v>89</v>
      </c>
      <c r="E298" s="34"/>
      <c r="F298" s="29">
        <f>F299+F303+F307</f>
        <v>6783374.5</v>
      </c>
      <c r="G298" s="29">
        <f>G299+G303+G307</f>
        <v>6764150.409999999</v>
      </c>
      <c r="H298" s="29">
        <f>H299+H303</f>
        <v>6155847</v>
      </c>
      <c r="I298" s="99">
        <f t="shared" si="53"/>
        <v>99.71659990171557</v>
      </c>
    </row>
    <row r="299" spans="1:9" ht="66.75" customHeight="1">
      <c r="A299" s="5" t="s">
        <v>363</v>
      </c>
      <c r="B299" s="6" t="s">
        <v>91</v>
      </c>
      <c r="C299" s="5" t="s">
        <v>617</v>
      </c>
      <c r="D299" s="5" t="s">
        <v>92</v>
      </c>
      <c r="E299" s="34"/>
      <c r="F299" s="29">
        <f>F300</f>
        <v>6511366.58</v>
      </c>
      <c r="G299" s="29">
        <f aca="true" t="shared" si="59" ref="G299:H301">G300</f>
        <v>6492549.1</v>
      </c>
      <c r="H299" s="29">
        <f t="shared" si="59"/>
        <v>5886347</v>
      </c>
      <c r="I299" s="99">
        <f t="shared" si="53"/>
        <v>99.71100567340504</v>
      </c>
    </row>
    <row r="300" spans="1:9" ht="31.5">
      <c r="A300" s="5" t="s">
        <v>364</v>
      </c>
      <c r="B300" s="6" t="s">
        <v>93</v>
      </c>
      <c r="C300" s="5" t="s">
        <v>617</v>
      </c>
      <c r="D300" s="5" t="s">
        <v>94</v>
      </c>
      <c r="E300" s="34"/>
      <c r="F300" s="29">
        <f>F301</f>
        <v>6511366.58</v>
      </c>
      <c r="G300" s="29">
        <f t="shared" si="59"/>
        <v>6492549.1</v>
      </c>
      <c r="H300" s="29">
        <f t="shared" si="59"/>
        <v>5886347</v>
      </c>
      <c r="I300" s="99">
        <f t="shared" si="53"/>
        <v>99.71100567340504</v>
      </c>
    </row>
    <row r="301" spans="1:9" ht="15.75">
      <c r="A301" s="5" t="s">
        <v>365</v>
      </c>
      <c r="B301" s="6" t="s">
        <v>169</v>
      </c>
      <c r="C301" s="5" t="s">
        <v>617</v>
      </c>
      <c r="D301" s="5" t="s">
        <v>94</v>
      </c>
      <c r="E301" s="34" t="s">
        <v>160</v>
      </c>
      <c r="F301" s="29">
        <f>F302</f>
        <v>6511366.58</v>
      </c>
      <c r="G301" s="29">
        <f t="shared" si="59"/>
        <v>6492549.1</v>
      </c>
      <c r="H301" s="29">
        <f t="shared" si="59"/>
        <v>5886347</v>
      </c>
      <c r="I301" s="99">
        <f t="shared" si="53"/>
        <v>99.71100567340504</v>
      </c>
    </row>
    <row r="302" spans="1:9" ht="15.75">
      <c r="A302" s="5" t="s">
        <v>366</v>
      </c>
      <c r="B302" s="33" t="s">
        <v>11</v>
      </c>
      <c r="C302" s="5" t="s">
        <v>617</v>
      </c>
      <c r="D302" s="5" t="s">
        <v>94</v>
      </c>
      <c r="E302" s="34" t="s">
        <v>12</v>
      </c>
      <c r="F302" s="29">
        <f>'прил 4'!G353</f>
        <v>6511366.58</v>
      </c>
      <c r="G302" s="29">
        <f>'прил 4'!H353</f>
        <v>6492549.1</v>
      </c>
      <c r="H302" s="29">
        <f>'прил 4'!I353</f>
        <v>5886347</v>
      </c>
      <c r="I302" s="99">
        <f t="shared" si="53"/>
        <v>99.71100567340504</v>
      </c>
    </row>
    <row r="303" spans="1:9" ht="31.5">
      <c r="A303" s="5" t="s">
        <v>367</v>
      </c>
      <c r="B303" s="6" t="s">
        <v>268</v>
      </c>
      <c r="C303" s="5" t="s">
        <v>617</v>
      </c>
      <c r="D303" s="5" t="s">
        <v>95</v>
      </c>
      <c r="E303" s="34"/>
      <c r="F303" s="29">
        <f>F304</f>
        <v>269500</v>
      </c>
      <c r="G303" s="29">
        <f aca="true" t="shared" si="60" ref="G303:H305">G304</f>
        <v>269400.31</v>
      </c>
      <c r="H303" s="29">
        <f t="shared" si="60"/>
        <v>269500</v>
      </c>
      <c r="I303" s="99">
        <f t="shared" si="53"/>
        <v>99.96300927643784</v>
      </c>
    </row>
    <row r="304" spans="1:9" ht="31.5">
      <c r="A304" s="5" t="s">
        <v>368</v>
      </c>
      <c r="B304" s="6" t="s">
        <v>96</v>
      </c>
      <c r="C304" s="5" t="s">
        <v>617</v>
      </c>
      <c r="D304" s="5" t="s">
        <v>97</v>
      </c>
      <c r="E304" s="34"/>
      <c r="F304" s="29">
        <f>F305</f>
        <v>269500</v>
      </c>
      <c r="G304" s="29">
        <f t="shared" si="60"/>
        <v>269400.31</v>
      </c>
      <c r="H304" s="29">
        <f t="shared" si="60"/>
        <v>269500</v>
      </c>
      <c r="I304" s="99">
        <f t="shared" si="53"/>
        <v>99.96300927643784</v>
      </c>
    </row>
    <row r="305" spans="1:9" ht="15.75">
      <c r="A305" s="5" t="s">
        <v>369</v>
      </c>
      <c r="B305" s="6" t="s">
        <v>169</v>
      </c>
      <c r="C305" s="5" t="s">
        <v>617</v>
      </c>
      <c r="D305" s="5" t="s">
        <v>97</v>
      </c>
      <c r="E305" s="34" t="s">
        <v>160</v>
      </c>
      <c r="F305" s="29">
        <f>F306</f>
        <v>269500</v>
      </c>
      <c r="G305" s="29">
        <f t="shared" si="60"/>
        <v>269400.31</v>
      </c>
      <c r="H305" s="29">
        <f t="shared" si="60"/>
        <v>269500</v>
      </c>
      <c r="I305" s="99">
        <f t="shared" si="53"/>
        <v>99.96300927643784</v>
      </c>
    </row>
    <row r="306" spans="1:9" ht="15.75">
      <c r="A306" s="5" t="s">
        <v>370</v>
      </c>
      <c r="B306" s="33" t="s">
        <v>11</v>
      </c>
      <c r="C306" s="5" t="s">
        <v>617</v>
      </c>
      <c r="D306" s="5" t="s">
        <v>97</v>
      </c>
      <c r="E306" s="34" t="s">
        <v>12</v>
      </c>
      <c r="F306" s="29">
        <f>'прил 4'!G355</f>
        <v>269500</v>
      </c>
      <c r="G306" s="29">
        <f>'прил 4'!H355</f>
        <v>269400.31</v>
      </c>
      <c r="H306" s="29">
        <f>'прил 4'!I355</f>
        <v>269500</v>
      </c>
      <c r="I306" s="99">
        <f t="shared" si="53"/>
        <v>99.96300927643784</v>
      </c>
    </row>
    <row r="307" spans="1:9" ht="15.75">
      <c r="A307" s="5" t="s">
        <v>371</v>
      </c>
      <c r="B307" s="6" t="s">
        <v>100</v>
      </c>
      <c r="C307" s="5" t="s">
        <v>617</v>
      </c>
      <c r="D307" s="5" t="s">
        <v>101</v>
      </c>
      <c r="E307" s="34"/>
      <c r="F307" s="29">
        <f aca="true" t="shared" si="61" ref="F307:G309">F308</f>
        <v>2507.92</v>
      </c>
      <c r="G307" s="29">
        <f t="shared" si="61"/>
        <v>2201</v>
      </c>
      <c r="H307" s="29"/>
      <c r="I307" s="99">
        <f t="shared" si="53"/>
        <v>87.76197007879038</v>
      </c>
    </row>
    <row r="308" spans="1:9" ht="15.75">
      <c r="A308" s="5" t="s">
        <v>372</v>
      </c>
      <c r="B308" s="6" t="s">
        <v>712</v>
      </c>
      <c r="C308" s="5" t="s">
        <v>617</v>
      </c>
      <c r="D308" s="5" t="s">
        <v>711</v>
      </c>
      <c r="E308" s="34"/>
      <c r="F308" s="29">
        <f t="shared" si="61"/>
        <v>2507.92</v>
      </c>
      <c r="G308" s="29">
        <f t="shared" si="61"/>
        <v>2201</v>
      </c>
      <c r="H308" s="29"/>
      <c r="I308" s="99">
        <f t="shared" si="53"/>
        <v>87.76197007879038</v>
      </c>
    </row>
    <row r="309" spans="1:9" ht="15.75">
      <c r="A309" s="5" t="s">
        <v>373</v>
      </c>
      <c r="B309" s="6" t="s">
        <v>169</v>
      </c>
      <c r="C309" s="5" t="s">
        <v>617</v>
      </c>
      <c r="D309" s="5" t="s">
        <v>711</v>
      </c>
      <c r="E309" s="34" t="s">
        <v>160</v>
      </c>
      <c r="F309" s="29">
        <f t="shared" si="61"/>
        <v>2507.92</v>
      </c>
      <c r="G309" s="29">
        <f t="shared" si="61"/>
        <v>2201</v>
      </c>
      <c r="H309" s="29"/>
      <c r="I309" s="99">
        <f t="shared" si="53"/>
        <v>87.76197007879038</v>
      </c>
    </row>
    <row r="310" spans="1:9" ht="15.75">
      <c r="A310" s="5" t="s">
        <v>99</v>
      </c>
      <c r="B310" s="33" t="s">
        <v>11</v>
      </c>
      <c r="C310" s="5" t="s">
        <v>617</v>
      </c>
      <c r="D310" s="5" t="s">
        <v>711</v>
      </c>
      <c r="E310" s="34" t="s">
        <v>12</v>
      </c>
      <c r="F310" s="29">
        <f>'прил 4'!G351</f>
        <v>2507.92</v>
      </c>
      <c r="G310" s="29">
        <f>'прил 4'!H351</f>
        <v>2201</v>
      </c>
      <c r="H310" s="29"/>
      <c r="I310" s="99">
        <f t="shared" si="53"/>
        <v>87.76197007879038</v>
      </c>
    </row>
    <row r="311" spans="1:9" ht="31.5">
      <c r="A311" s="5" t="s">
        <v>374</v>
      </c>
      <c r="B311" s="18" t="s">
        <v>822</v>
      </c>
      <c r="C311" s="37" t="s">
        <v>603</v>
      </c>
      <c r="D311" s="37"/>
      <c r="E311" s="37"/>
      <c r="F311" s="38">
        <f>F312+F333+F354+F377</f>
        <v>132589090.4</v>
      </c>
      <c r="G311" s="38">
        <f>G312+G333+G354+G377</f>
        <v>132444194.33000001</v>
      </c>
      <c r="H311" s="38">
        <f>H312+H333+H354+H377</f>
        <v>93144901</v>
      </c>
      <c r="I311" s="99">
        <f t="shared" si="53"/>
        <v>99.89071795457465</v>
      </c>
    </row>
    <row r="312" spans="1:9" ht="31.5">
      <c r="A312" s="5" t="s">
        <v>375</v>
      </c>
      <c r="B312" s="32" t="s">
        <v>561</v>
      </c>
      <c r="C312" s="35" t="s">
        <v>624</v>
      </c>
      <c r="D312" s="35"/>
      <c r="E312" s="35"/>
      <c r="F312" s="97">
        <f>F313+F318+F323+F328</f>
        <v>33096603.400000002</v>
      </c>
      <c r="G312" s="97">
        <f>G313+G318+G323+G328</f>
        <v>33090077.28</v>
      </c>
      <c r="H312" s="97">
        <f>H313+H318+H323+H328</f>
        <v>24113636</v>
      </c>
      <c r="I312" s="99">
        <f t="shared" si="53"/>
        <v>99.9802816019483</v>
      </c>
    </row>
    <row r="313" spans="1:9" ht="78.75">
      <c r="A313" s="5" t="s">
        <v>376</v>
      </c>
      <c r="B313" s="6" t="str">
        <f>'прил 4'!B407</f>
        <v>Обеспечение деятельности (оказание услуг) МБУК "Ирбейский районный музей"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313" s="5" t="s">
        <v>625</v>
      </c>
      <c r="D313" s="5"/>
      <c r="E313" s="34"/>
      <c r="F313" s="29">
        <f aca="true" t="shared" si="62" ref="F313:H316">F314</f>
        <v>1746581.37</v>
      </c>
      <c r="G313" s="29">
        <f t="shared" si="62"/>
        <v>1740055.25</v>
      </c>
      <c r="H313" s="29">
        <f t="shared" si="62"/>
        <v>1207500</v>
      </c>
      <c r="I313" s="99">
        <f t="shared" si="53"/>
        <v>99.62634892870751</v>
      </c>
    </row>
    <row r="314" spans="1:9" ht="31.5">
      <c r="A314" s="5" t="s">
        <v>532</v>
      </c>
      <c r="B314" s="6" t="s">
        <v>166</v>
      </c>
      <c r="C314" s="5" t="s">
        <v>625</v>
      </c>
      <c r="D314" s="5" t="s">
        <v>167</v>
      </c>
      <c r="E314" s="34"/>
      <c r="F314" s="29">
        <f t="shared" si="62"/>
        <v>1746581.37</v>
      </c>
      <c r="G314" s="29">
        <f t="shared" si="62"/>
        <v>1740055.25</v>
      </c>
      <c r="H314" s="29">
        <f t="shared" si="62"/>
        <v>1207500</v>
      </c>
      <c r="I314" s="99">
        <f t="shared" si="53"/>
        <v>99.62634892870751</v>
      </c>
    </row>
    <row r="315" spans="1:9" ht="15.75">
      <c r="A315" s="5" t="s">
        <v>533</v>
      </c>
      <c r="B315" s="6" t="s">
        <v>117</v>
      </c>
      <c r="C315" s="5" t="s">
        <v>625</v>
      </c>
      <c r="D315" s="5" t="s">
        <v>118</v>
      </c>
      <c r="E315" s="34"/>
      <c r="F315" s="29">
        <f t="shared" si="62"/>
        <v>1746581.37</v>
      </c>
      <c r="G315" s="29">
        <f t="shared" si="62"/>
        <v>1740055.25</v>
      </c>
      <c r="H315" s="29">
        <f t="shared" si="62"/>
        <v>1207500</v>
      </c>
      <c r="I315" s="99">
        <f t="shared" si="53"/>
        <v>99.62634892870751</v>
      </c>
    </row>
    <row r="316" spans="1:9" ht="15.75">
      <c r="A316" s="5" t="s">
        <v>534</v>
      </c>
      <c r="B316" s="33" t="s">
        <v>7</v>
      </c>
      <c r="C316" s="5" t="s">
        <v>625</v>
      </c>
      <c r="D316" s="5" t="s">
        <v>118</v>
      </c>
      <c r="E316" s="34" t="s">
        <v>122</v>
      </c>
      <c r="F316" s="29">
        <f t="shared" si="62"/>
        <v>1746581.37</v>
      </c>
      <c r="G316" s="29">
        <f t="shared" si="62"/>
        <v>1740055.25</v>
      </c>
      <c r="H316" s="29">
        <f t="shared" si="62"/>
        <v>1207500</v>
      </c>
      <c r="I316" s="99">
        <f t="shared" si="53"/>
        <v>99.62634892870751</v>
      </c>
    </row>
    <row r="317" spans="1:9" ht="15.75">
      <c r="A317" s="5" t="s">
        <v>377</v>
      </c>
      <c r="B317" s="33" t="s">
        <v>36</v>
      </c>
      <c r="C317" s="5" t="s">
        <v>625</v>
      </c>
      <c r="D317" s="5" t="s">
        <v>118</v>
      </c>
      <c r="E317" s="34" t="s">
        <v>123</v>
      </c>
      <c r="F317" s="29">
        <f>'прил 4'!G409</f>
        <v>1746581.37</v>
      </c>
      <c r="G317" s="29">
        <f>'прил 4'!H409</f>
        <v>1740055.25</v>
      </c>
      <c r="H317" s="29">
        <f>'прил 4'!I409</f>
        <v>1207500</v>
      </c>
      <c r="I317" s="99">
        <f t="shared" si="53"/>
        <v>99.62634892870751</v>
      </c>
    </row>
    <row r="318" spans="1:9" ht="69.75" customHeight="1">
      <c r="A318" s="5" t="s">
        <v>378</v>
      </c>
      <c r="B318" s="6" t="str">
        <f>'прил 4'!B410</f>
        <v>Обеспечение деятельности (оказание услуг) МБУК "ЦБС" Ирбейского района"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318" s="5" t="s">
        <v>626</v>
      </c>
      <c r="D318" s="5"/>
      <c r="E318" s="34"/>
      <c r="F318" s="29">
        <f aca="true" t="shared" si="63" ref="F318:H321">F319</f>
        <v>30318751.03</v>
      </c>
      <c r="G318" s="29">
        <f t="shared" si="63"/>
        <v>30318751.03</v>
      </c>
      <c r="H318" s="29">
        <f t="shared" si="63"/>
        <v>21860700</v>
      </c>
      <c r="I318" s="99">
        <f t="shared" si="53"/>
        <v>100</v>
      </c>
    </row>
    <row r="319" spans="1:9" ht="31.5">
      <c r="A319" s="5" t="s">
        <v>379</v>
      </c>
      <c r="B319" s="6" t="s">
        <v>166</v>
      </c>
      <c r="C319" s="5" t="s">
        <v>626</v>
      </c>
      <c r="D319" s="5" t="s">
        <v>167</v>
      </c>
      <c r="E319" s="34"/>
      <c r="F319" s="29">
        <f t="shared" si="63"/>
        <v>30318751.03</v>
      </c>
      <c r="G319" s="29">
        <f t="shared" si="63"/>
        <v>30318751.03</v>
      </c>
      <c r="H319" s="29">
        <f t="shared" si="63"/>
        <v>21860700</v>
      </c>
      <c r="I319" s="99">
        <f t="shared" si="53"/>
        <v>100</v>
      </c>
    </row>
    <row r="320" spans="1:9" ht="15.75">
      <c r="A320" s="5" t="s">
        <v>116</v>
      </c>
      <c r="B320" s="6" t="s">
        <v>117</v>
      </c>
      <c r="C320" s="5" t="s">
        <v>626</v>
      </c>
      <c r="D320" s="5" t="s">
        <v>118</v>
      </c>
      <c r="E320" s="34"/>
      <c r="F320" s="29">
        <f t="shared" si="63"/>
        <v>30318751.03</v>
      </c>
      <c r="G320" s="29">
        <f t="shared" si="63"/>
        <v>30318751.03</v>
      </c>
      <c r="H320" s="29">
        <f t="shared" si="63"/>
        <v>21860700</v>
      </c>
      <c r="I320" s="99">
        <f t="shared" si="53"/>
        <v>100</v>
      </c>
    </row>
    <row r="321" spans="1:9" ht="15.75">
      <c r="A321" s="5" t="s">
        <v>880</v>
      </c>
      <c r="B321" s="33" t="s">
        <v>7</v>
      </c>
      <c r="C321" s="5" t="s">
        <v>626</v>
      </c>
      <c r="D321" s="5" t="s">
        <v>118</v>
      </c>
      <c r="E321" s="34" t="s">
        <v>122</v>
      </c>
      <c r="F321" s="29">
        <f t="shared" si="63"/>
        <v>30318751.03</v>
      </c>
      <c r="G321" s="29">
        <f t="shared" si="63"/>
        <v>30318751.03</v>
      </c>
      <c r="H321" s="29">
        <f t="shared" si="63"/>
        <v>21860700</v>
      </c>
      <c r="I321" s="99">
        <f t="shared" si="53"/>
        <v>100</v>
      </c>
    </row>
    <row r="322" spans="1:9" ht="15.75">
      <c r="A322" s="5" t="s">
        <v>380</v>
      </c>
      <c r="B322" s="33" t="s">
        <v>36</v>
      </c>
      <c r="C322" s="5" t="s">
        <v>626</v>
      </c>
      <c r="D322" s="5" t="s">
        <v>118</v>
      </c>
      <c r="E322" s="34" t="s">
        <v>123</v>
      </c>
      <c r="F322" s="29">
        <f>'прил 4'!G412</f>
        <v>30318751.03</v>
      </c>
      <c r="G322" s="29">
        <f>'прил 4'!H412</f>
        <v>30318751.03</v>
      </c>
      <c r="H322" s="29">
        <f>'прил 4'!I412</f>
        <v>21860700</v>
      </c>
      <c r="I322" s="99">
        <f t="shared" si="53"/>
        <v>100</v>
      </c>
    </row>
    <row r="323" spans="1:9" ht="66" customHeight="1">
      <c r="A323" s="5" t="s">
        <v>381</v>
      </c>
      <c r="B323" s="6" t="str">
        <f>'прил 4'!B416</f>
        <v>Комплектование книжных фондов библиотек 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323" s="5" t="s">
        <v>722</v>
      </c>
      <c r="D323" s="5"/>
      <c r="E323" s="34"/>
      <c r="F323" s="29">
        <f aca="true" t="shared" si="64" ref="F323:H326">F324</f>
        <v>579250</v>
      </c>
      <c r="G323" s="29">
        <f t="shared" si="64"/>
        <v>579250</v>
      </c>
      <c r="H323" s="29">
        <f t="shared" si="64"/>
        <v>597936</v>
      </c>
      <c r="I323" s="99">
        <f t="shared" si="53"/>
        <v>100</v>
      </c>
    </row>
    <row r="324" spans="1:9" ht="31.5">
      <c r="A324" s="5" t="s">
        <v>382</v>
      </c>
      <c r="B324" s="6" t="s">
        <v>166</v>
      </c>
      <c r="C324" s="5" t="s">
        <v>722</v>
      </c>
      <c r="D324" s="5" t="s">
        <v>167</v>
      </c>
      <c r="E324" s="34"/>
      <c r="F324" s="29">
        <f t="shared" si="64"/>
        <v>579250</v>
      </c>
      <c r="G324" s="29">
        <f t="shared" si="64"/>
        <v>579250</v>
      </c>
      <c r="H324" s="29">
        <f t="shared" si="64"/>
        <v>597936</v>
      </c>
      <c r="I324" s="99">
        <f t="shared" si="53"/>
        <v>100</v>
      </c>
    </row>
    <row r="325" spans="1:9" ht="15.75">
      <c r="A325" s="5" t="s">
        <v>383</v>
      </c>
      <c r="B325" s="6" t="s">
        <v>117</v>
      </c>
      <c r="C325" s="5" t="s">
        <v>722</v>
      </c>
      <c r="D325" s="5" t="s">
        <v>118</v>
      </c>
      <c r="E325" s="34"/>
      <c r="F325" s="29">
        <f t="shared" si="64"/>
        <v>579250</v>
      </c>
      <c r="G325" s="29">
        <f t="shared" si="64"/>
        <v>579250</v>
      </c>
      <c r="H325" s="29">
        <f t="shared" si="64"/>
        <v>597936</v>
      </c>
      <c r="I325" s="99">
        <f t="shared" si="53"/>
        <v>100</v>
      </c>
    </row>
    <row r="326" spans="1:9" ht="15.75">
      <c r="A326" s="5" t="s">
        <v>384</v>
      </c>
      <c r="B326" s="33" t="s">
        <v>7</v>
      </c>
      <c r="C326" s="5" t="s">
        <v>722</v>
      </c>
      <c r="D326" s="5" t="s">
        <v>118</v>
      </c>
      <c r="E326" s="34" t="s">
        <v>122</v>
      </c>
      <c r="F326" s="29">
        <f t="shared" si="64"/>
        <v>579250</v>
      </c>
      <c r="G326" s="29">
        <f t="shared" si="64"/>
        <v>579250</v>
      </c>
      <c r="H326" s="29">
        <f t="shared" si="64"/>
        <v>597936</v>
      </c>
      <c r="I326" s="99">
        <f t="shared" si="53"/>
        <v>100</v>
      </c>
    </row>
    <row r="327" spans="1:9" ht="15.75">
      <c r="A327" s="5" t="s">
        <v>385</v>
      </c>
      <c r="B327" s="33" t="s">
        <v>36</v>
      </c>
      <c r="C327" s="5" t="s">
        <v>722</v>
      </c>
      <c r="D327" s="5" t="s">
        <v>118</v>
      </c>
      <c r="E327" s="34" t="s">
        <v>123</v>
      </c>
      <c r="F327" s="29">
        <f>'прил 4'!G418</f>
        <v>579250</v>
      </c>
      <c r="G327" s="29">
        <f>'прил 4'!H418</f>
        <v>579250</v>
      </c>
      <c r="H327" s="29">
        <f>'прил 4'!I418</f>
        <v>597936</v>
      </c>
      <c r="I327" s="99">
        <f t="shared" si="53"/>
        <v>100</v>
      </c>
    </row>
    <row r="328" spans="1:9" ht="85.5" customHeight="1">
      <c r="A328" s="5" t="s">
        <v>386</v>
      </c>
      <c r="B328" s="6" t="s">
        <v>964</v>
      </c>
      <c r="C328" s="5" t="s">
        <v>963</v>
      </c>
      <c r="D328" s="5"/>
      <c r="E328" s="34"/>
      <c r="F328" s="29">
        <f aca="true" t="shared" si="65" ref="F328:H331">F329</f>
        <v>452021</v>
      </c>
      <c r="G328" s="29">
        <f t="shared" si="65"/>
        <v>452021</v>
      </c>
      <c r="H328" s="29">
        <f t="shared" si="65"/>
        <v>447500</v>
      </c>
      <c r="I328" s="99">
        <f t="shared" si="53"/>
        <v>100</v>
      </c>
    </row>
    <row r="329" spans="1:9" ht="31.5">
      <c r="A329" s="5" t="s">
        <v>387</v>
      </c>
      <c r="B329" s="6" t="s">
        <v>166</v>
      </c>
      <c r="C329" s="5" t="s">
        <v>963</v>
      </c>
      <c r="D329" s="5" t="s">
        <v>167</v>
      </c>
      <c r="E329" s="34"/>
      <c r="F329" s="29">
        <f t="shared" si="65"/>
        <v>452021</v>
      </c>
      <c r="G329" s="29">
        <f t="shared" si="65"/>
        <v>452021</v>
      </c>
      <c r="H329" s="29">
        <f t="shared" si="65"/>
        <v>447500</v>
      </c>
      <c r="I329" s="99">
        <f t="shared" si="53"/>
        <v>100</v>
      </c>
    </row>
    <row r="330" spans="1:9" ht="15.75">
      <c r="A330" s="5" t="s">
        <v>388</v>
      </c>
      <c r="B330" s="6" t="s">
        <v>117</v>
      </c>
      <c r="C330" s="5" t="s">
        <v>963</v>
      </c>
      <c r="D330" s="5" t="s">
        <v>118</v>
      </c>
      <c r="E330" s="34"/>
      <c r="F330" s="29">
        <f t="shared" si="65"/>
        <v>452021</v>
      </c>
      <c r="G330" s="29">
        <f t="shared" si="65"/>
        <v>452021</v>
      </c>
      <c r="H330" s="29">
        <f t="shared" si="65"/>
        <v>447500</v>
      </c>
      <c r="I330" s="99">
        <f t="shared" si="53"/>
        <v>100</v>
      </c>
    </row>
    <row r="331" spans="1:9" ht="15.75">
      <c r="A331" s="5" t="s">
        <v>389</v>
      </c>
      <c r="B331" s="33" t="s">
        <v>7</v>
      </c>
      <c r="C331" s="5" t="s">
        <v>963</v>
      </c>
      <c r="D331" s="5" t="s">
        <v>118</v>
      </c>
      <c r="E331" s="34" t="s">
        <v>122</v>
      </c>
      <c r="F331" s="29">
        <f t="shared" si="65"/>
        <v>452021</v>
      </c>
      <c r="G331" s="29">
        <f t="shared" si="65"/>
        <v>452021</v>
      </c>
      <c r="H331" s="29">
        <f t="shared" si="65"/>
        <v>447500</v>
      </c>
      <c r="I331" s="99">
        <f t="shared" si="53"/>
        <v>100</v>
      </c>
    </row>
    <row r="332" spans="1:9" ht="15.75">
      <c r="A332" s="5" t="s">
        <v>390</v>
      </c>
      <c r="B332" s="33" t="s">
        <v>36</v>
      </c>
      <c r="C332" s="5" t="s">
        <v>963</v>
      </c>
      <c r="D332" s="5" t="s">
        <v>118</v>
      </c>
      <c r="E332" s="34" t="s">
        <v>123</v>
      </c>
      <c r="F332" s="29">
        <f>'прил 4'!G415</f>
        <v>452021</v>
      </c>
      <c r="G332" s="29">
        <f>'прил 4'!H415</f>
        <v>452021</v>
      </c>
      <c r="H332" s="29">
        <f>'прил 4'!I415</f>
        <v>447500</v>
      </c>
      <c r="I332" s="99">
        <f aca="true" t="shared" si="66" ref="I332:I395">G332/F332*100</f>
        <v>100</v>
      </c>
    </row>
    <row r="333" spans="1:9" ht="31.5">
      <c r="A333" s="5" t="s">
        <v>391</v>
      </c>
      <c r="B333" s="32" t="s">
        <v>566</v>
      </c>
      <c r="C333" s="35" t="s">
        <v>627</v>
      </c>
      <c r="D333" s="35"/>
      <c r="E333" s="35"/>
      <c r="F333" s="97">
        <f>F334+F339+F349+F344</f>
        <v>64873220.5</v>
      </c>
      <c r="G333" s="97">
        <f>G334+G339+G349+G344</f>
        <v>64863052.12</v>
      </c>
      <c r="H333" s="97">
        <f>H334+H339+H349</f>
        <v>42840576</v>
      </c>
      <c r="I333" s="99">
        <f t="shared" si="66"/>
        <v>99.98432576659269</v>
      </c>
    </row>
    <row r="334" spans="1:9" ht="69" customHeight="1">
      <c r="A334" s="5" t="s">
        <v>392</v>
      </c>
      <c r="B334" s="6" t="str">
        <f>'прил 4'!B420</f>
        <v>Обеспечение деятельности (оказание услуг) МБУК "Ирбейский районный Дом культуры" в рамках подпрограммы "Поддержка искусства и народного творчества" муниципальной программы Ирбейского района "Развитие культуры Ирбейского района"</v>
      </c>
      <c r="C334" s="5" t="s">
        <v>629</v>
      </c>
      <c r="D334" s="5"/>
      <c r="E334" s="34"/>
      <c r="F334" s="29">
        <f aca="true" t="shared" si="67" ref="F334:H337">F335</f>
        <v>59248545.5</v>
      </c>
      <c r="G334" s="29">
        <f t="shared" si="67"/>
        <v>59238388.12</v>
      </c>
      <c r="H334" s="29">
        <f t="shared" si="67"/>
        <v>42257664</v>
      </c>
      <c r="I334" s="99">
        <f t="shared" si="66"/>
        <v>99.98285632176405</v>
      </c>
    </row>
    <row r="335" spans="1:9" ht="31.5">
      <c r="A335" s="5" t="s">
        <v>393</v>
      </c>
      <c r="B335" s="6" t="s">
        <v>166</v>
      </c>
      <c r="C335" s="5" t="s">
        <v>629</v>
      </c>
      <c r="D335" s="5" t="s">
        <v>167</v>
      </c>
      <c r="E335" s="34"/>
      <c r="F335" s="29">
        <f t="shared" si="67"/>
        <v>59248545.5</v>
      </c>
      <c r="G335" s="29">
        <f t="shared" si="67"/>
        <v>59238388.12</v>
      </c>
      <c r="H335" s="29">
        <f t="shared" si="67"/>
        <v>42257664</v>
      </c>
      <c r="I335" s="99">
        <f t="shared" si="66"/>
        <v>99.98285632176405</v>
      </c>
    </row>
    <row r="336" spans="1:9" ht="15.75">
      <c r="A336" s="5" t="s">
        <v>394</v>
      </c>
      <c r="B336" s="6" t="s">
        <v>117</v>
      </c>
      <c r="C336" s="5" t="s">
        <v>629</v>
      </c>
      <c r="D336" s="5" t="s">
        <v>118</v>
      </c>
      <c r="E336" s="34"/>
      <c r="F336" s="29">
        <f t="shared" si="67"/>
        <v>59248545.5</v>
      </c>
      <c r="G336" s="29">
        <f t="shared" si="67"/>
        <v>59238388.12</v>
      </c>
      <c r="H336" s="29">
        <f t="shared" si="67"/>
        <v>42257664</v>
      </c>
      <c r="I336" s="99">
        <f t="shared" si="66"/>
        <v>99.98285632176405</v>
      </c>
    </row>
    <row r="337" spans="1:9" ht="15.75">
      <c r="A337" s="5" t="s">
        <v>395</v>
      </c>
      <c r="B337" s="33" t="s">
        <v>7</v>
      </c>
      <c r="C337" s="5" t="s">
        <v>629</v>
      </c>
      <c r="D337" s="5" t="s">
        <v>118</v>
      </c>
      <c r="E337" s="34" t="s">
        <v>122</v>
      </c>
      <c r="F337" s="29">
        <f t="shared" si="67"/>
        <v>59248545.5</v>
      </c>
      <c r="G337" s="29">
        <f t="shared" si="67"/>
        <v>59238388.12</v>
      </c>
      <c r="H337" s="29">
        <f t="shared" si="67"/>
        <v>42257664</v>
      </c>
      <c r="I337" s="99">
        <f t="shared" si="66"/>
        <v>99.98285632176405</v>
      </c>
    </row>
    <row r="338" spans="1:9" ht="15.75">
      <c r="A338" s="5" t="s">
        <v>396</v>
      </c>
      <c r="B338" s="33" t="s">
        <v>36</v>
      </c>
      <c r="C338" s="5" t="s">
        <v>629</v>
      </c>
      <c r="D338" s="5" t="s">
        <v>118</v>
      </c>
      <c r="E338" s="34" t="s">
        <v>123</v>
      </c>
      <c r="F338" s="29">
        <f>'прил 4'!G422</f>
        <v>59248545.5</v>
      </c>
      <c r="G338" s="29">
        <f>'прил 4'!H422</f>
        <v>59238388.12</v>
      </c>
      <c r="H338" s="29">
        <f>'прил 4'!I422</f>
        <v>42257664</v>
      </c>
      <c r="I338" s="99">
        <f t="shared" si="66"/>
        <v>99.98285632176405</v>
      </c>
    </row>
    <row r="339" spans="1:9" ht="87.75" customHeight="1">
      <c r="A339" s="5" t="s">
        <v>397</v>
      </c>
      <c r="B339" s="22" t="s">
        <v>966</v>
      </c>
      <c r="C339" s="5" t="s">
        <v>965</v>
      </c>
      <c r="D339" s="5"/>
      <c r="E339" s="34"/>
      <c r="F339" s="29">
        <f aca="true" t="shared" si="68" ref="F339:H342">F340</f>
        <v>1237876</v>
      </c>
      <c r="G339" s="29">
        <f t="shared" si="68"/>
        <v>1237876</v>
      </c>
      <c r="H339" s="29">
        <f t="shared" si="68"/>
        <v>582912</v>
      </c>
      <c r="I339" s="99">
        <f t="shared" si="66"/>
        <v>100</v>
      </c>
    </row>
    <row r="340" spans="1:9" ht="31.5">
      <c r="A340" s="5" t="s">
        <v>398</v>
      </c>
      <c r="B340" s="6" t="s">
        <v>166</v>
      </c>
      <c r="C340" s="5" t="s">
        <v>965</v>
      </c>
      <c r="D340" s="5" t="s">
        <v>167</v>
      </c>
      <c r="E340" s="34"/>
      <c r="F340" s="29">
        <f t="shared" si="68"/>
        <v>1237876</v>
      </c>
      <c r="G340" s="29">
        <f t="shared" si="68"/>
        <v>1237876</v>
      </c>
      <c r="H340" s="29">
        <f t="shared" si="68"/>
        <v>582912</v>
      </c>
      <c r="I340" s="99">
        <f t="shared" si="66"/>
        <v>100</v>
      </c>
    </row>
    <row r="341" spans="1:9" ht="15.75">
      <c r="A341" s="5" t="s">
        <v>535</v>
      </c>
      <c r="B341" s="6" t="s">
        <v>117</v>
      </c>
      <c r="C341" s="5" t="s">
        <v>965</v>
      </c>
      <c r="D341" s="5" t="s">
        <v>118</v>
      </c>
      <c r="E341" s="34"/>
      <c r="F341" s="29">
        <f t="shared" si="68"/>
        <v>1237876</v>
      </c>
      <c r="G341" s="29">
        <f t="shared" si="68"/>
        <v>1237876</v>
      </c>
      <c r="H341" s="29">
        <f t="shared" si="68"/>
        <v>582912</v>
      </c>
      <c r="I341" s="99">
        <f t="shared" si="66"/>
        <v>100</v>
      </c>
    </row>
    <row r="342" spans="1:9" ht="15.75">
      <c r="A342" s="5" t="s">
        <v>399</v>
      </c>
      <c r="B342" s="33" t="s">
        <v>7</v>
      </c>
      <c r="C342" s="5" t="s">
        <v>965</v>
      </c>
      <c r="D342" s="5" t="s">
        <v>118</v>
      </c>
      <c r="E342" s="34" t="s">
        <v>122</v>
      </c>
      <c r="F342" s="29">
        <f t="shared" si="68"/>
        <v>1237876</v>
      </c>
      <c r="G342" s="29">
        <f t="shared" si="68"/>
        <v>1237876</v>
      </c>
      <c r="H342" s="29">
        <f t="shared" si="68"/>
        <v>582912</v>
      </c>
      <c r="I342" s="99">
        <f t="shared" si="66"/>
        <v>100</v>
      </c>
    </row>
    <row r="343" spans="1:9" ht="15.75">
      <c r="A343" s="5" t="s">
        <v>400</v>
      </c>
      <c r="B343" s="33" t="s">
        <v>36</v>
      </c>
      <c r="C343" s="5" t="s">
        <v>965</v>
      </c>
      <c r="D343" s="5" t="s">
        <v>118</v>
      </c>
      <c r="E343" s="34" t="s">
        <v>123</v>
      </c>
      <c r="F343" s="29">
        <f>'прил 4'!G425</f>
        <v>1237876</v>
      </c>
      <c r="G343" s="29">
        <f>'прил 4'!H425</f>
        <v>1237876</v>
      </c>
      <c r="H343" s="29">
        <f>'прил 4'!I425</f>
        <v>582912</v>
      </c>
      <c r="I343" s="99">
        <f t="shared" si="66"/>
        <v>100</v>
      </c>
    </row>
    <row r="344" spans="1:9" ht="145.5" customHeight="1">
      <c r="A344" s="5" t="s">
        <v>401</v>
      </c>
      <c r="B344" s="6" t="s">
        <v>1110</v>
      </c>
      <c r="C344" s="5" t="s">
        <v>1108</v>
      </c>
      <c r="D344" s="5"/>
      <c r="E344" s="34"/>
      <c r="F344" s="29">
        <f aca="true" t="shared" si="69" ref="F344:H347">F345</f>
        <v>72840</v>
      </c>
      <c r="G344" s="29">
        <f t="shared" si="69"/>
        <v>72840</v>
      </c>
      <c r="H344" s="29">
        <f t="shared" si="69"/>
        <v>0</v>
      </c>
      <c r="I344" s="99">
        <f t="shared" si="66"/>
        <v>100</v>
      </c>
    </row>
    <row r="345" spans="1:9" ht="31.5">
      <c r="A345" s="5" t="s">
        <v>402</v>
      </c>
      <c r="B345" s="6" t="s">
        <v>166</v>
      </c>
      <c r="C345" s="5" t="s">
        <v>1108</v>
      </c>
      <c r="D345" s="5" t="s">
        <v>167</v>
      </c>
      <c r="E345" s="34"/>
      <c r="F345" s="29">
        <f t="shared" si="69"/>
        <v>72840</v>
      </c>
      <c r="G345" s="29">
        <f t="shared" si="69"/>
        <v>72840</v>
      </c>
      <c r="H345" s="29">
        <f t="shared" si="69"/>
        <v>0</v>
      </c>
      <c r="I345" s="99">
        <f t="shared" si="66"/>
        <v>100</v>
      </c>
    </row>
    <row r="346" spans="1:9" ht="15.75">
      <c r="A346" s="5" t="s">
        <v>403</v>
      </c>
      <c r="B346" s="6" t="s">
        <v>117</v>
      </c>
      <c r="C346" s="5" t="s">
        <v>1108</v>
      </c>
      <c r="D346" s="5" t="s">
        <v>118</v>
      </c>
      <c r="E346" s="34"/>
      <c r="F346" s="29">
        <f t="shared" si="69"/>
        <v>72840</v>
      </c>
      <c r="G346" s="29">
        <f t="shared" si="69"/>
        <v>72840</v>
      </c>
      <c r="H346" s="29">
        <f t="shared" si="69"/>
        <v>0</v>
      </c>
      <c r="I346" s="99">
        <f t="shared" si="66"/>
        <v>100</v>
      </c>
    </row>
    <row r="347" spans="1:9" ht="15.75">
      <c r="A347" s="5" t="s">
        <v>404</v>
      </c>
      <c r="B347" s="33" t="s">
        <v>7</v>
      </c>
      <c r="C347" s="5" t="s">
        <v>1108</v>
      </c>
      <c r="D347" s="5" t="s">
        <v>118</v>
      </c>
      <c r="E347" s="34" t="s">
        <v>122</v>
      </c>
      <c r="F347" s="29">
        <f t="shared" si="69"/>
        <v>72840</v>
      </c>
      <c r="G347" s="29">
        <f t="shared" si="69"/>
        <v>72840</v>
      </c>
      <c r="H347" s="29">
        <f t="shared" si="69"/>
        <v>0</v>
      </c>
      <c r="I347" s="99">
        <f t="shared" si="66"/>
        <v>100</v>
      </c>
    </row>
    <row r="348" spans="1:9" ht="15.75">
      <c r="A348" s="5" t="s">
        <v>405</v>
      </c>
      <c r="B348" s="33" t="s">
        <v>36</v>
      </c>
      <c r="C348" s="5" t="s">
        <v>1108</v>
      </c>
      <c r="D348" s="5" t="s">
        <v>118</v>
      </c>
      <c r="E348" s="34" t="s">
        <v>123</v>
      </c>
      <c r="F348" s="29">
        <f>'прил 4'!G428</f>
        <v>72840</v>
      </c>
      <c r="G348" s="29">
        <f>'прил 4'!H428</f>
        <v>72840</v>
      </c>
      <c r="H348" s="29">
        <f>'прил 4'!I428</f>
        <v>0</v>
      </c>
      <c r="I348" s="99">
        <f t="shared" si="66"/>
        <v>100</v>
      </c>
    </row>
    <row r="349" spans="1:9" ht="99.75" customHeight="1">
      <c r="A349" s="5" t="s">
        <v>406</v>
      </c>
      <c r="B349" s="22" t="s">
        <v>968</v>
      </c>
      <c r="C349" s="5" t="s">
        <v>967</v>
      </c>
      <c r="D349" s="5"/>
      <c r="E349" s="34"/>
      <c r="F349" s="29">
        <f aca="true" t="shared" si="70" ref="F349:H352">F350</f>
        <v>4313959</v>
      </c>
      <c r="G349" s="29">
        <f t="shared" si="70"/>
        <v>4313948</v>
      </c>
      <c r="H349" s="29">
        <f t="shared" si="70"/>
        <v>0</v>
      </c>
      <c r="I349" s="99">
        <f t="shared" si="66"/>
        <v>99.99974501380287</v>
      </c>
    </row>
    <row r="350" spans="1:9" ht="31.5">
      <c r="A350" s="5" t="s">
        <v>407</v>
      </c>
      <c r="B350" s="6" t="s">
        <v>166</v>
      </c>
      <c r="C350" s="5" t="s">
        <v>967</v>
      </c>
      <c r="D350" s="5" t="s">
        <v>167</v>
      </c>
      <c r="E350" s="34"/>
      <c r="F350" s="29">
        <f t="shared" si="70"/>
        <v>4313959</v>
      </c>
      <c r="G350" s="29">
        <f t="shared" si="70"/>
        <v>4313948</v>
      </c>
      <c r="H350" s="29">
        <f t="shared" si="70"/>
        <v>0</v>
      </c>
      <c r="I350" s="99">
        <f t="shared" si="66"/>
        <v>99.99974501380287</v>
      </c>
    </row>
    <row r="351" spans="1:9" ht="15.75">
      <c r="A351" s="5" t="s">
        <v>408</v>
      </c>
      <c r="B351" s="6" t="s">
        <v>117</v>
      </c>
      <c r="C351" s="5" t="s">
        <v>967</v>
      </c>
      <c r="D351" s="5" t="s">
        <v>118</v>
      </c>
      <c r="E351" s="34"/>
      <c r="F351" s="29">
        <f t="shared" si="70"/>
        <v>4313959</v>
      </c>
      <c r="G351" s="29">
        <f t="shared" si="70"/>
        <v>4313948</v>
      </c>
      <c r="H351" s="29">
        <f t="shared" si="70"/>
        <v>0</v>
      </c>
      <c r="I351" s="99">
        <f t="shared" si="66"/>
        <v>99.99974501380287</v>
      </c>
    </row>
    <row r="352" spans="1:9" ht="15.75">
      <c r="A352" s="5" t="s">
        <v>409</v>
      </c>
      <c r="B352" s="33" t="s">
        <v>7</v>
      </c>
      <c r="C352" s="5" t="s">
        <v>967</v>
      </c>
      <c r="D352" s="5" t="s">
        <v>118</v>
      </c>
      <c r="E352" s="34" t="s">
        <v>122</v>
      </c>
      <c r="F352" s="29">
        <f t="shared" si="70"/>
        <v>4313959</v>
      </c>
      <c r="G352" s="29">
        <f t="shared" si="70"/>
        <v>4313948</v>
      </c>
      <c r="H352" s="29">
        <f t="shared" si="70"/>
        <v>0</v>
      </c>
      <c r="I352" s="99">
        <f t="shared" si="66"/>
        <v>99.99974501380287</v>
      </c>
    </row>
    <row r="353" spans="1:9" ht="15.75">
      <c r="A353" s="5" t="s">
        <v>410</v>
      </c>
      <c r="B353" s="33" t="s">
        <v>36</v>
      </c>
      <c r="C353" s="5" t="s">
        <v>967</v>
      </c>
      <c r="D353" s="5" t="s">
        <v>118</v>
      </c>
      <c r="E353" s="34" t="s">
        <v>123</v>
      </c>
      <c r="F353" s="29">
        <f>'прил 4'!G431</f>
        <v>4313959</v>
      </c>
      <c r="G353" s="29">
        <f>'прил 4'!H431</f>
        <v>4313948</v>
      </c>
      <c r="H353" s="29">
        <f>'прил 4'!I431</f>
        <v>0</v>
      </c>
      <c r="I353" s="99">
        <f t="shared" si="66"/>
        <v>99.99974501380287</v>
      </c>
    </row>
    <row r="354" spans="1:9" ht="47.25">
      <c r="A354" s="5" t="s">
        <v>411</v>
      </c>
      <c r="B354" s="32" t="s">
        <v>575</v>
      </c>
      <c r="C354" s="31" t="s">
        <v>630</v>
      </c>
      <c r="D354" s="35"/>
      <c r="E354" s="35"/>
      <c r="F354" s="97">
        <f>F355+F364</f>
        <v>33484332.5</v>
      </c>
      <c r="G354" s="97">
        <f>G355+G364</f>
        <v>33411432.64</v>
      </c>
      <c r="H354" s="97">
        <f>H355+H364</f>
        <v>25203400</v>
      </c>
      <c r="I354" s="99">
        <f t="shared" si="66"/>
        <v>99.78228665600545</v>
      </c>
    </row>
    <row r="355" spans="1:9" ht="82.5" customHeight="1">
      <c r="A355" s="5" t="s">
        <v>412</v>
      </c>
      <c r="B355" s="6" t="str">
        <f>'прил 4'!B439</f>
        <v>Обеспечение деятельности (оказание услуг) МКУ "Управление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v>
      </c>
      <c r="C355" s="5" t="s">
        <v>631</v>
      </c>
      <c r="D355" s="5"/>
      <c r="E355" s="34"/>
      <c r="F355" s="29">
        <f>F356+F360</f>
        <v>6625917</v>
      </c>
      <c r="G355" s="29">
        <f>G356+G360</f>
        <v>6615034.09</v>
      </c>
      <c r="H355" s="29">
        <f>H356+H360</f>
        <v>4954100</v>
      </c>
      <c r="I355" s="99">
        <f t="shared" si="66"/>
        <v>99.83575239472513</v>
      </c>
    </row>
    <row r="356" spans="1:9" ht="66" customHeight="1">
      <c r="A356" s="5" t="s">
        <v>413</v>
      </c>
      <c r="B356" s="6" t="s">
        <v>91</v>
      </c>
      <c r="C356" s="5" t="s">
        <v>631</v>
      </c>
      <c r="D356" s="5" t="s">
        <v>92</v>
      </c>
      <c r="E356" s="34"/>
      <c r="F356" s="29">
        <f aca="true" t="shared" si="71" ref="F356:H358">F357</f>
        <v>6102333.41</v>
      </c>
      <c r="G356" s="29">
        <f t="shared" si="71"/>
        <v>6102333.14</v>
      </c>
      <c r="H356" s="29">
        <f t="shared" si="71"/>
        <v>4508100</v>
      </c>
      <c r="I356" s="99">
        <f t="shared" si="66"/>
        <v>99.99999557546299</v>
      </c>
    </row>
    <row r="357" spans="1:9" ht="15.75">
      <c r="A357" s="5" t="s">
        <v>414</v>
      </c>
      <c r="B357" s="6" t="s">
        <v>168</v>
      </c>
      <c r="C357" s="5" t="s">
        <v>631</v>
      </c>
      <c r="D357" s="5" t="s">
        <v>171</v>
      </c>
      <c r="E357" s="34"/>
      <c r="F357" s="29">
        <f t="shared" si="71"/>
        <v>6102333.41</v>
      </c>
      <c r="G357" s="29">
        <f t="shared" si="71"/>
        <v>6102333.14</v>
      </c>
      <c r="H357" s="29">
        <f t="shared" si="71"/>
        <v>4508100</v>
      </c>
      <c r="I357" s="99">
        <f t="shared" si="66"/>
        <v>99.99999557546299</v>
      </c>
    </row>
    <row r="358" spans="1:9" ht="15.75">
      <c r="A358" s="5" t="s">
        <v>415</v>
      </c>
      <c r="B358" s="33" t="s">
        <v>7</v>
      </c>
      <c r="C358" s="5" t="s">
        <v>631</v>
      </c>
      <c r="D358" s="5" t="s">
        <v>171</v>
      </c>
      <c r="E358" s="34" t="s">
        <v>122</v>
      </c>
      <c r="F358" s="29">
        <f t="shared" si="71"/>
        <v>6102333.41</v>
      </c>
      <c r="G358" s="29">
        <f t="shared" si="71"/>
        <v>6102333.14</v>
      </c>
      <c r="H358" s="29">
        <f t="shared" si="71"/>
        <v>4508100</v>
      </c>
      <c r="I358" s="99">
        <f t="shared" si="66"/>
        <v>99.99999557546299</v>
      </c>
    </row>
    <row r="359" spans="1:9" ht="15.75">
      <c r="A359" s="5" t="s">
        <v>416</v>
      </c>
      <c r="B359" s="33" t="s">
        <v>119</v>
      </c>
      <c r="C359" s="5" t="s">
        <v>631</v>
      </c>
      <c r="D359" s="5" t="s">
        <v>171</v>
      </c>
      <c r="E359" s="34" t="s">
        <v>51</v>
      </c>
      <c r="F359" s="29">
        <f>'прил 4'!G441</f>
        <v>6102333.41</v>
      </c>
      <c r="G359" s="29">
        <f>'прил 4'!H441</f>
        <v>6102333.14</v>
      </c>
      <c r="H359" s="29">
        <f>'прил 4'!I441</f>
        <v>4508100</v>
      </c>
      <c r="I359" s="99">
        <f t="shared" si="66"/>
        <v>99.99999557546299</v>
      </c>
    </row>
    <row r="360" spans="1:9" ht="31.5">
      <c r="A360" s="5" t="s">
        <v>417</v>
      </c>
      <c r="B360" s="6" t="s">
        <v>268</v>
      </c>
      <c r="C360" s="5" t="s">
        <v>631</v>
      </c>
      <c r="D360" s="5" t="s">
        <v>95</v>
      </c>
      <c r="E360" s="34"/>
      <c r="F360" s="29">
        <f aca="true" t="shared" si="72" ref="F360:H362">F361</f>
        <v>523583.59</v>
      </c>
      <c r="G360" s="29">
        <f t="shared" si="72"/>
        <v>512700.95</v>
      </c>
      <c r="H360" s="29">
        <f t="shared" si="72"/>
        <v>446000</v>
      </c>
      <c r="I360" s="99">
        <f t="shared" si="66"/>
        <v>97.92150857898353</v>
      </c>
    </row>
    <row r="361" spans="1:9" ht="31.5">
      <c r="A361" s="5" t="s">
        <v>418</v>
      </c>
      <c r="B361" s="6" t="s">
        <v>96</v>
      </c>
      <c r="C361" s="5" t="s">
        <v>631</v>
      </c>
      <c r="D361" s="5" t="s">
        <v>97</v>
      </c>
      <c r="E361" s="34"/>
      <c r="F361" s="29">
        <f t="shared" si="72"/>
        <v>523583.59</v>
      </c>
      <c r="G361" s="29">
        <f t="shared" si="72"/>
        <v>512700.95</v>
      </c>
      <c r="H361" s="29">
        <f t="shared" si="72"/>
        <v>446000</v>
      </c>
      <c r="I361" s="99">
        <f t="shared" si="66"/>
        <v>97.92150857898353</v>
      </c>
    </row>
    <row r="362" spans="1:9" ht="15.75">
      <c r="A362" s="5" t="s">
        <v>419</v>
      </c>
      <c r="B362" s="33" t="s">
        <v>7</v>
      </c>
      <c r="C362" s="5" t="s">
        <v>631</v>
      </c>
      <c r="D362" s="5" t="s">
        <v>97</v>
      </c>
      <c r="E362" s="34" t="s">
        <v>122</v>
      </c>
      <c r="F362" s="29">
        <f t="shared" si="72"/>
        <v>523583.59</v>
      </c>
      <c r="G362" s="29">
        <f t="shared" si="72"/>
        <v>512700.95</v>
      </c>
      <c r="H362" s="29">
        <f t="shared" si="72"/>
        <v>446000</v>
      </c>
      <c r="I362" s="99">
        <f t="shared" si="66"/>
        <v>97.92150857898353</v>
      </c>
    </row>
    <row r="363" spans="1:9" ht="15.75">
      <c r="A363" s="5" t="s">
        <v>420</v>
      </c>
      <c r="B363" s="33" t="s">
        <v>119</v>
      </c>
      <c r="C363" s="5" t="s">
        <v>631</v>
      </c>
      <c r="D363" s="5" t="s">
        <v>97</v>
      </c>
      <c r="E363" s="34" t="s">
        <v>51</v>
      </c>
      <c r="F363" s="29">
        <f>'прил 4'!G443</f>
        <v>523583.59</v>
      </c>
      <c r="G363" s="29">
        <f>'прил 4'!H443</f>
        <v>512700.95</v>
      </c>
      <c r="H363" s="29">
        <f>'прил 4'!I443</f>
        <v>446000</v>
      </c>
      <c r="I363" s="99">
        <f t="shared" si="66"/>
        <v>97.92150857898353</v>
      </c>
    </row>
    <row r="364" spans="1:9" ht="82.5" customHeight="1">
      <c r="A364" s="5" t="s">
        <v>421</v>
      </c>
      <c r="B364" s="6" t="str">
        <f>'прил 4'!B444</f>
        <v>Обеспечение деятельности (оказание услуг) МКУ "ОХД учреждений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v>
      </c>
      <c r="C364" s="5" t="s">
        <v>849</v>
      </c>
      <c r="D364" s="5"/>
      <c r="E364" s="34"/>
      <c r="F364" s="29">
        <f>F365+F369+F373</f>
        <v>26858415.5</v>
      </c>
      <c r="G364" s="29">
        <f>G365+G369+G373</f>
        <v>26796398.55</v>
      </c>
      <c r="H364" s="29">
        <f>H365+H369+H373</f>
        <v>20249300</v>
      </c>
      <c r="I364" s="99">
        <f t="shared" si="66"/>
        <v>99.76909676596522</v>
      </c>
    </row>
    <row r="365" spans="1:9" ht="69" customHeight="1">
      <c r="A365" s="5" t="s">
        <v>422</v>
      </c>
      <c r="B365" s="6" t="s">
        <v>91</v>
      </c>
      <c r="C365" s="5" t="s">
        <v>849</v>
      </c>
      <c r="D365" s="5" t="s">
        <v>92</v>
      </c>
      <c r="E365" s="34"/>
      <c r="F365" s="29">
        <f aca="true" t="shared" si="73" ref="F365:H367">F366</f>
        <v>26696575.33</v>
      </c>
      <c r="G365" s="29">
        <f t="shared" si="73"/>
        <v>26642817.38</v>
      </c>
      <c r="H365" s="29">
        <f t="shared" si="73"/>
        <v>20184400</v>
      </c>
      <c r="I365" s="99">
        <f t="shared" si="66"/>
        <v>99.79863353506774</v>
      </c>
    </row>
    <row r="366" spans="1:9" ht="31.5">
      <c r="A366" s="5" t="s">
        <v>423</v>
      </c>
      <c r="B366" s="6" t="s">
        <v>93</v>
      </c>
      <c r="C366" s="5" t="s">
        <v>849</v>
      </c>
      <c r="D366" s="5" t="s">
        <v>94</v>
      </c>
      <c r="E366" s="34"/>
      <c r="F366" s="29">
        <f t="shared" si="73"/>
        <v>26696575.33</v>
      </c>
      <c r="G366" s="29">
        <f t="shared" si="73"/>
        <v>26642817.38</v>
      </c>
      <c r="H366" s="29">
        <f t="shared" si="73"/>
        <v>20184400</v>
      </c>
      <c r="I366" s="99">
        <f t="shared" si="66"/>
        <v>99.79863353506774</v>
      </c>
    </row>
    <row r="367" spans="1:9" ht="15.75">
      <c r="A367" s="5" t="s">
        <v>424</v>
      </c>
      <c r="B367" s="33" t="s">
        <v>7</v>
      </c>
      <c r="C367" s="5" t="s">
        <v>849</v>
      </c>
      <c r="D367" s="5" t="s">
        <v>94</v>
      </c>
      <c r="E367" s="34" t="s">
        <v>122</v>
      </c>
      <c r="F367" s="29">
        <f t="shared" si="73"/>
        <v>26696575.33</v>
      </c>
      <c r="G367" s="29">
        <f t="shared" si="73"/>
        <v>26642817.38</v>
      </c>
      <c r="H367" s="29">
        <f t="shared" si="73"/>
        <v>20184400</v>
      </c>
      <c r="I367" s="99">
        <f t="shared" si="66"/>
        <v>99.79863353506774</v>
      </c>
    </row>
    <row r="368" spans="1:9" ht="15.75">
      <c r="A368" s="5" t="s">
        <v>536</v>
      </c>
      <c r="B368" s="33" t="s">
        <v>119</v>
      </c>
      <c r="C368" s="5" t="s">
        <v>849</v>
      </c>
      <c r="D368" s="5" t="s">
        <v>94</v>
      </c>
      <c r="E368" s="34" t="s">
        <v>51</v>
      </c>
      <c r="F368" s="29">
        <f>'прил 4'!G446</f>
        <v>26696575.33</v>
      </c>
      <c r="G368" s="29">
        <f>'прил 4'!H446</f>
        <v>26642817.38</v>
      </c>
      <c r="H368" s="29">
        <f>'прил 4'!I446</f>
        <v>20184400</v>
      </c>
      <c r="I368" s="99">
        <f t="shared" si="66"/>
        <v>99.79863353506774</v>
      </c>
    </row>
    <row r="369" spans="1:9" ht="31.5">
      <c r="A369" s="5" t="s">
        <v>537</v>
      </c>
      <c r="B369" s="6" t="s">
        <v>268</v>
      </c>
      <c r="C369" s="5" t="s">
        <v>849</v>
      </c>
      <c r="D369" s="5" t="s">
        <v>95</v>
      </c>
      <c r="E369" s="34"/>
      <c r="F369" s="29">
        <f aca="true" t="shared" si="74" ref="F369:H371">F370</f>
        <v>132524</v>
      </c>
      <c r="G369" s="29">
        <f t="shared" si="74"/>
        <v>124265</v>
      </c>
      <c r="H369" s="29">
        <f t="shared" si="74"/>
        <v>64900</v>
      </c>
      <c r="I369" s="99">
        <f t="shared" si="66"/>
        <v>93.76792128218285</v>
      </c>
    </row>
    <row r="370" spans="1:9" ht="31.5">
      <c r="A370" s="5" t="s">
        <v>425</v>
      </c>
      <c r="B370" s="6" t="s">
        <v>96</v>
      </c>
      <c r="C370" s="5" t="s">
        <v>849</v>
      </c>
      <c r="D370" s="5" t="s">
        <v>97</v>
      </c>
      <c r="E370" s="34"/>
      <c r="F370" s="29">
        <f t="shared" si="74"/>
        <v>132524</v>
      </c>
      <c r="G370" s="29">
        <f t="shared" si="74"/>
        <v>124265</v>
      </c>
      <c r="H370" s="29">
        <f t="shared" si="74"/>
        <v>64900</v>
      </c>
      <c r="I370" s="99">
        <f t="shared" si="66"/>
        <v>93.76792128218285</v>
      </c>
    </row>
    <row r="371" spans="1:9" ht="15.75">
      <c r="A371" s="5" t="s">
        <v>426</v>
      </c>
      <c r="B371" s="33" t="s">
        <v>7</v>
      </c>
      <c r="C371" s="5" t="s">
        <v>849</v>
      </c>
      <c r="D371" s="5" t="s">
        <v>97</v>
      </c>
      <c r="E371" s="34" t="s">
        <v>122</v>
      </c>
      <c r="F371" s="29">
        <f t="shared" si="74"/>
        <v>132524</v>
      </c>
      <c r="G371" s="29">
        <f t="shared" si="74"/>
        <v>124265</v>
      </c>
      <c r="H371" s="29">
        <f t="shared" si="74"/>
        <v>64900</v>
      </c>
      <c r="I371" s="99">
        <f t="shared" si="66"/>
        <v>93.76792128218285</v>
      </c>
    </row>
    <row r="372" spans="1:9" ht="15.75">
      <c r="A372" s="5" t="s">
        <v>427</v>
      </c>
      <c r="B372" s="33" t="s">
        <v>119</v>
      </c>
      <c r="C372" s="5" t="s">
        <v>849</v>
      </c>
      <c r="D372" s="5" t="s">
        <v>97</v>
      </c>
      <c r="E372" s="34" t="s">
        <v>51</v>
      </c>
      <c r="F372" s="29">
        <f>'прил 4'!G448</f>
        <v>132524</v>
      </c>
      <c r="G372" s="29">
        <f>'прил 4'!H448</f>
        <v>124265</v>
      </c>
      <c r="H372" s="29">
        <f>'прил 4'!I448</f>
        <v>64900</v>
      </c>
      <c r="I372" s="99">
        <f t="shared" si="66"/>
        <v>93.76792128218285</v>
      </c>
    </row>
    <row r="373" spans="1:9" ht="15.75">
      <c r="A373" s="5" t="s">
        <v>881</v>
      </c>
      <c r="B373" s="6" t="s">
        <v>100</v>
      </c>
      <c r="C373" s="5" t="s">
        <v>849</v>
      </c>
      <c r="D373" s="5" t="s">
        <v>101</v>
      </c>
      <c r="E373" s="34"/>
      <c r="F373" s="29">
        <f aca="true" t="shared" si="75" ref="F373:H375">F374</f>
        <v>29316.17</v>
      </c>
      <c r="G373" s="29">
        <f t="shared" si="75"/>
        <v>29316.17</v>
      </c>
      <c r="H373" s="29">
        <f t="shared" si="75"/>
        <v>0</v>
      </c>
      <c r="I373" s="99">
        <f t="shared" si="66"/>
        <v>100</v>
      </c>
    </row>
    <row r="374" spans="1:9" ht="15.75">
      <c r="A374" s="5" t="s">
        <v>882</v>
      </c>
      <c r="B374" s="6" t="s">
        <v>712</v>
      </c>
      <c r="C374" s="5" t="s">
        <v>849</v>
      </c>
      <c r="D374" s="5" t="s">
        <v>711</v>
      </c>
      <c r="E374" s="34"/>
      <c r="F374" s="29">
        <f t="shared" si="75"/>
        <v>29316.17</v>
      </c>
      <c r="G374" s="29">
        <f t="shared" si="75"/>
        <v>29316.17</v>
      </c>
      <c r="H374" s="29">
        <f t="shared" si="75"/>
        <v>0</v>
      </c>
      <c r="I374" s="99">
        <f t="shared" si="66"/>
        <v>100</v>
      </c>
    </row>
    <row r="375" spans="1:9" ht="15.75">
      <c r="A375" s="5" t="s">
        <v>883</v>
      </c>
      <c r="B375" s="33" t="s">
        <v>7</v>
      </c>
      <c r="C375" s="5" t="s">
        <v>849</v>
      </c>
      <c r="D375" s="5" t="s">
        <v>711</v>
      </c>
      <c r="E375" s="34" t="s">
        <v>122</v>
      </c>
      <c r="F375" s="29">
        <f t="shared" si="75"/>
        <v>29316.17</v>
      </c>
      <c r="G375" s="29">
        <f t="shared" si="75"/>
        <v>29316.17</v>
      </c>
      <c r="H375" s="29">
        <f t="shared" si="75"/>
        <v>0</v>
      </c>
      <c r="I375" s="99">
        <f t="shared" si="66"/>
        <v>100</v>
      </c>
    </row>
    <row r="376" spans="1:9" ht="15.75">
      <c r="A376" s="5" t="s">
        <v>428</v>
      </c>
      <c r="B376" s="33" t="s">
        <v>119</v>
      </c>
      <c r="C376" s="5" t="s">
        <v>849</v>
      </c>
      <c r="D376" s="5" t="s">
        <v>711</v>
      </c>
      <c r="E376" s="34" t="s">
        <v>51</v>
      </c>
      <c r="F376" s="29">
        <f>'прил 4'!G450</f>
        <v>29316.17</v>
      </c>
      <c r="G376" s="29">
        <f>'прил 4'!H450</f>
        <v>29316.17</v>
      </c>
      <c r="H376" s="29">
        <f>'прил 4'!I450</f>
        <v>0</v>
      </c>
      <c r="I376" s="99">
        <f t="shared" si="66"/>
        <v>100</v>
      </c>
    </row>
    <row r="377" spans="1:9" ht="31.5">
      <c r="A377" s="5" t="s">
        <v>429</v>
      </c>
      <c r="B377" s="32" t="s">
        <v>3</v>
      </c>
      <c r="C377" s="35" t="s">
        <v>604</v>
      </c>
      <c r="D377" s="35"/>
      <c r="E377" s="35"/>
      <c r="F377" s="97">
        <f>F378+F387</f>
        <v>1134934</v>
      </c>
      <c r="G377" s="97">
        <f>G378+G387</f>
        <v>1079632.29</v>
      </c>
      <c r="H377" s="97">
        <f>H378+H387</f>
        <v>987289</v>
      </c>
      <c r="I377" s="99">
        <f t="shared" si="66"/>
        <v>95.12731929786226</v>
      </c>
    </row>
    <row r="378" spans="1:9" ht="78.75">
      <c r="A378" s="5" t="s">
        <v>538</v>
      </c>
      <c r="B378" s="6" t="str">
        <f>'прил 4'!B62</f>
        <v>Обеспечение деятельности (оказание услуг) МКУ "Муниципальный архив" в рамках подпрограммы "Развитие архивного дела в Ирбейском районе" муниципальной программы Ирбейского района "Развитие культуры Ирбейского района" </v>
      </c>
      <c r="C378" s="5" t="s">
        <v>605</v>
      </c>
      <c r="D378" s="5"/>
      <c r="E378" s="34"/>
      <c r="F378" s="29">
        <f>F379+F383</f>
        <v>1038414</v>
      </c>
      <c r="G378" s="29">
        <f>G379+G383</f>
        <v>983112.29</v>
      </c>
      <c r="H378" s="29">
        <f>H379+H383</f>
        <v>901089</v>
      </c>
      <c r="I378" s="99">
        <f t="shared" si="66"/>
        <v>94.6744063543057</v>
      </c>
    </row>
    <row r="379" spans="1:9" ht="65.25" customHeight="1">
      <c r="A379" s="5" t="s">
        <v>539</v>
      </c>
      <c r="B379" s="6" t="s">
        <v>91</v>
      </c>
      <c r="C379" s="5" t="s">
        <v>605</v>
      </c>
      <c r="D379" s="5" t="s">
        <v>92</v>
      </c>
      <c r="E379" s="34"/>
      <c r="F379" s="29">
        <f aca="true" t="shared" si="76" ref="F379:H381">F380</f>
        <v>914414</v>
      </c>
      <c r="G379" s="29">
        <f t="shared" si="76"/>
        <v>859112.29</v>
      </c>
      <c r="H379" s="29">
        <f t="shared" si="76"/>
        <v>822089</v>
      </c>
      <c r="I379" s="99">
        <f t="shared" si="66"/>
        <v>93.95222404731336</v>
      </c>
    </row>
    <row r="380" spans="1:9" ht="15.75">
      <c r="A380" s="5" t="s">
        <v>540</v>
      </c>
      <c r="B380" s="6" t="s">
        <v>168</v>
      </c>
      <c r="C380" s="5" t="s">
        <v>605</v>
      </c>
      <c r="D380" s="5" t="s">
        <v>171</v>
      </c>
      <c r="E380" s="34"/>
      <c r="F380" s="29">
        <f t="shared" si="76"/>
        <v>914414</v>
      </c>
      <c r="G380" s="29">
        <f t="shared" si="76"/>
        <v>859112.29</v>
      </c>
      <c r="H380" s="29">
        <f t="shared" si="76"/>
        <v>822089</v>
      </c>
      <c r="I380" s="99">
        <f t="shared" si="66"/>
        <v>93.95222404731336</v>
      </c>
    </row>
    <row r="381" spans="1:9" ht="15.75">
      <c r="A381" s="5" t="s">
        <v>430</v>
      </c>
      <c r="B381" s="6" t="s">
        <v>90</v>
      </c>
      <c r="C381" s="5" t="s">
        <v>605</v>
      </c>
      <c r="D381" s="5" t="s">
        <v>171</v>
      </c>
      <c r="E381" s="34" t="s">
        <v>146</v>
      </c>
      <c r="F381" s="29">
        <f t="shared" si="76"/>
        <v>914414</v>
      </c>
      <c r="G381" s="29">
        <f t="shared" si="76"/>
        <v>859112.29</v>
      </c>
      <c r="H381" s="29">
        <f t="shared" si="76"/>
        <v>822089</v>
      </c>
      <c r="I381" s="99">
        <f t="shared" si="66"/>
        <v>93.95222404731336</v>
      </c>
    </row>
    <row r="382" spans="1:9" ht="15.75">
      <c r="A382" s="5" t="s">
        <v>431</v>
      </c>
      <c r="B382" s="6" t="s">
        <v>34</v>
      </c>
      <c r="C382" s="5" t="s">
        <v>605</v>
      </c>
      <c r="D382" s="5" t="s">
        <v>171</v>
      </c>
      <c r="E382" s="34" t="s">
        <v>48</v>
      </c>
      <c r="F382" s="29">
        <f>'прил 4'!G64</f>
        <v>914414</v>
      </c>
      <c r="G382" s="29">
        <f>'прил 4'!H64</f>
        <v>859112.29</v>
      </c>
      <c r="H382" s="29">
        <f>'прил 4'!I64</f>
        <v>822089</v>
      </c>
      <c r="I382" s="99">
        <f t="shared" si="66"/>
        <v>93.95222404731336</v>
      </c>
    </row>
    <row r="383" spans="1:9" ht="31.5">
      <c r="A383" s="5" t="s">
        <v>432</v>
      </c>
      <c r="B383" s="6" t="s">
        <v>268</v>
      </c>
      <c r="C383" s="5" t="s">
        <v>605</v>
      </c>
      <c r="D383" s="5" t="s">
        <v>95</v>
      </c>
      <c r="E383" s="34"/>
      <c r="F383" s="29">
        <f aca="true" t="shared" si="77" ref="F383:H385">F384</f>
        <v>124000</v>
      </c>
      <c r="G383" s="29">
        <f t="shared" si="77"/>
        <v>124000</v>
      </c>
      <c r="H383" s="29">
        <f t="shared" si="77"/>
        <v>79000</v>
      </c>
      <c r="I383" s="99">
        <f t="shared" si="66"/>
        <v>100</v>
      </c>
    </row>
    <row r="384" spans="1:9" ht="31.5">
      <c r="A384" s="5" t="s">
        <v>433</v>
      </c>
      <c r="B384" s="6" t="s">
        <v>96</v>
      </c>
      <c r="C384" s="5" t="s">
        <v>605</v>
      </c>
      <c r="D384" s="5" t="s">
        <v>97</v>
      </c>
      <c r="E384" s="34"/>
      <c r="F384" s="29">
        <f t="shared" si="77"/>
        <v>124000</v>
      </c>
      <c r="G384" s="29">
        <f t="shared" si="77"/>
        <v>124000</v>
      </c>
      <c r="H384" s="29">
        <f t="shared" si="77"/>
        <v>79000</v>
      </c>
      <c r="I384" s="99">
        <f t="shared" si="66"/>
        <v>100</v>
      </c>
    </row>
    <row r="385" spans="1:9" ht="15.75">
      <c r="A385" s="5" t="s">
        <v>434</v>
      </c>
      <c r="B385" s="6" t="s">
        <v>90</v>
      </c>
      <c r="C385" s="5" t="s">
        <v>605</v>
      </c>
      <c r="D385" s="5" t="s">
        <v>97</v>
      </c>
      <c r="E385" s="34" t="s">
        <v>146</v>
      </c>
      <c r="F385" s="29">
        <f t="shared" si="77"/>
        <v>124000</v>
      </c>
      <c r="G385" s="29">
        <f t="shared" si="77"/>
        <v>124000</v>
      </c>
      <c r="H385" s="29">
        <f t="shared" si="77"/>
        <v>79000</v>
      </c>
      <c r="I385" s="99">
        <f t="shared" si="66"/>
        <v>100</v>
      </c>
    </row>
    <row r="386" spans="1:9" ht="15.75">
      <c r="A386" s="5" t="s">
        <v>435</v>
      </c>
      <c r="B386" s="6" t="s">
        <v>34</v>
      </c>
      <c r="C386" s="5" t="s">
        <v>605</v>
      </c>
      <c r="D386" s="5" t="s">
        <v>97</v>
      </c>
      <c r="E386" s="34" t="s">
        <v>48</v>
      </c>
      <c r="F386" s="29">
        <f>'прил 4'!G66</f>
        <v>124000</v>
      </c>
      <c r="G386" s="29">
        <f>'прил 4'!H66</f>
        <v>124000</v>
      </c>
      <c r="H386" s="29">
        <f>'прил 4'!I66</f>
        <v>79000</v>
      </c>
      <c r="I386" s="99">
        <f t="shared" si="66"/>
        <v>100</v>
      </c>
    </row>
    <row r="387" spans="1:9" ht="66.75" customHeight="1">
      <c r="A387" s="5" t="s">
        <v>436</v>
      </c>
      <c r="B387" s="6" t="str">
        <f>'прил 4'!B67</f>
        <v>Осуществление государственных полномочий в области архивного дела в рамках подпрограммы "Развитие архивного дела в Ирбейском районе" муниципальной программы Ирбейского района "Развитие культуры Ирбейского района"</v>
      </c>
      <c r="C387" s="5" t="s">
        <v>606</v>
      </c>
      <c r="D387" s="5"/>
      <c r="E387" s="34"/>
      <c r="F387" s="29">
        <f>F388+F392</f>
        <v>96520</v>
      </c>
      <c r="G387" s="29">
        <f>G388+G392</f>
        <v>96520</v>
      </c>
      <c r="H387" s="29">
        <f>H388+H392</f>
        <v>86200</v>
      </c>
      <c r="I387" s="99">
        <f t="shared" si="66"/>
        <v>100</v>
      </c>
    </row>
    <row r="388" spans="1:9" ht="69" customHeight="1">
      <c r="A388" s="5" t="s">
        <v>437</v>
      </c>
      <c r="B388" s="6" t="s">
        <v>91</v>
      </c>
      <c r="C388" s="5" t="s">
        <v>606</v>
      </c>
      <c r="D388" s="5" t="s">
        <v>92</v>
      </c>
      <c r="E388" s="34"/>
      <c r="F388" s="29">
        <f aca="true" t="shared" si="78" ref="F388:H390">F389</f>
        <v>79061</v>
      </c>
      <c r="G388" s="29">
        <f t="shared" si="78"/>
        <v>79061</v>
      </c>
      <c r="H388" s="29">
        <f t="shared" si="78"/>
        <v>68741</v>
      </c>
      <c r="I388" s="99">
        <f t="shared" si="66"/>
        <v>100</v>
      </c>
    </row>
    <row r="389" spans="1:9" ht="15.75">
      <c r="A389" s="5" t="s">
        <v>438</v>
      </c>
      <c r="B389" s="6" t="s">
        <v>168</v>
      </c>
      <c r="C389" s="5" t="s">
        <v>606</v>
      </c>
      <c r="D389" s="5" t="s">
        <v>171</v>
      </c>
      <c r="E389" s="34"/>
      <c r="F389" s="29">
        <f t="shared" si="78"/>
        <v>79061</v>
      </c>
      <c r="G389" s="29">
        <f t="shared" si="78"/>
        <v>79061</v>
      </c>
      <c r="H389" s="29">
        <f t="shared" si="78"/>
        <v>68741</v>
      </c>
      <c r="I389" s="99">
        <f t="shared" si="66"/>
        <v>100</v>
      </c>
    </row>
    <row r="390" spans="1:9" ht="15.75">
      <c r="A390" s="5" t="s">
        <v>439</v>
      </c>
      <c r="B390" s="6" t="s">
        <v>90</v>
      </c>
      <c r="C390" s="5" t="s">
        <v>606</v>
      </c>
      <c r="D390" s="5" t="s">
        <v>171</v>
      </c>
      <c r="E390" s="34" t="s">
        <v>146</v>
      </c>
      <c r="F390" s="29">
        <f t="shared" si="78"/>
        <v>79061</v>
      </c>
      <c r="G390" s="29">
        <f t="shared" si="78"/>
        <v>79061</v>
      </c>
      <c r="H390" s="29">
        <f t="shared" si="78"/>
        <v>68741</v>
      </c>
      <c r="I390" s="99">
        <f t="shared" si="66"/>
        <v>100</v>
      </c>
    </row>
    <row r="391" spans="1:9" ht="15.75">
      <c r="A391" s="5" t="s">
        <v>440</v>
      </c>
      <c r="B391" s="6" t="s">
        <v>34</v>
      </c>
      <c r="C391" s="5" t="s">
        <v>606</v>
      </c>
      <c r="D391" s="5" t="s">
        <v>171</v>
      </c>
      <c r="E391" s="34" t="s">
        <v>48</v>
      </c>
      <c r="F391" s="29">
        <f>'прил 4'!G69</f>
        <v>79061</v>
      </c>
      <c r="G391" s="29">
        <f>'прил 4'!H69</f>
        <v>79061</v>
      </c>
      <c r="H391" s="29">
        <f>'прил 4'!I69</f>
        <v>68741</v>
      </c>
      <c r="I391" s="99">
        <f t="shared" si="66"/>
        <v>100</v>
      </c>
    </row>
    <row r="392" spans="1:9" ht="31.5">
      <c r="A392" s="5" t="s">
        <v>441</v>
      </c>
      <c r="B392" s="6" t="s">
        <v>268</v>
      </c>
      <c r="C392" s="5" t="s">
        <v>606</v>
      </c>
      <c r="D392" s="5" t="s">
        <v>95</v>
      </c>
      <c r="E392" s="34"/>
      <c r="F392" s="29">
        <f aca="true" t="shared" si="79" ref="F392:H394">F393</f>
        <v>17459</v>
      </c>
      <c r="G392" s="29">
        <f t="shared" si="79"/>
        <v>17459</v>
      </c>
      <c r="H392" s="29">
        <f t="shared" si="79"/>
        <v>17459</v>
      </c>
      <c r="I392" s="99">
        <f t="shared" si="66"/>
        <v>100</v>
      </c>
    </row>
    <row r="393" spans="1:9" ht="31.5">
      <c r="A393" s="5" t="s">
        <v>442</v>
      </c>
      <c r="B393" s="6" t="s">
        <v>96</v>
      </c>
      <c r="C393" s="5" t="s">
        <v>606</v>
      </c>
      <c r="D393" s="5" t="s">
        <v>97</v>
      </c>
      <c r="E393" s="34"/>
      <c r="F393" s="29">
        <f t="shared" si="79"/>
        <v>17459</v>
      </c>
      <c r="G393" s="29">
        <f t="shared" si="79"/>
        <v>17459</v>
      </c>
      <c r="H393" s="29">
        <f t="shared" si="79"/>
        <v>17459</v>
      </c>
      <c r="I393" s="99">
        <f t="shared" si="66"/>
        <v>100</v>
      </c>
    </row>
    <row r="394" spans="1:9" ht="15.75">
      <c r="A394" s="5" t="s">
        <v>541</v>
      </c>
      <c r="B394" s="6" t="s">
        <v>90</v>
      </c>
      <c r="C394" s="5" t="s">
        <v>606</v>
      </c>
      <c r="D394" s="5" t="s">
        <v>97</v>
      </c>
      <c r="E394" s="34" t="s">
        <v>146</v>
      </c>
      <c r="F394" s="29">
        <f t="shared" si="79"/>
        <v>17459</v>
      </c>
      <c r="G394" s="29">
        <f t="shared" si="79"/>
        <v>17459</v>
      </c>
      <c r="H394" s="29">
        <f t="shared" si="79"/>
        <v>17459</v>
      </c>
      <c r="I394" s="99">
        <f t="shared" si="66"/>
        <v>100</v>
      </c>
    </row>
    <row r="395" spans="1:9" ht="15.75">
      <c r="A395" s="5" t="s">
        <v>542</v>
      </c>
      <c r="B395" s="6" t="s">
        <v>34</v>
      </c>
      <c r="C395" s="5" t="s">
        <v>606</v>
      </c>
      <c r="D395" s="5" t="s">
        <v>97</v>
      </c>
      <c r="E395" s="34" t="s">
        <v>48</v>
      </c>
      <c r="F395" s="29">
        <f>'прил 4'!G71</f>
        <v>17459</v>
      </c>
      <c r="G395" s="29">
        <f>'прил 4'!H71</f>
        <v>17459</v>
      </c>
      <c r="H395" s="29">
        <f>'прил 4'!I71</f>
        <v>17459</v>
      </c>
      <c r="I395" s="99">
        <f t="shared" si="66"/>
        <v>100</v>
      </c>
    </row>
    <row r="396" spans="1:9" ht="31.5">
      <c r="A396" s="5" t="s">
        <v>543</v>
      </c>
      <c r="B396" s="18" t="s">
        <v>793</v>
      </c>
      <c r="C396" s="37" t="s">
        <v>632</v>
      </c>
      <c r="D396" s="37"/>
      <c r="E396" s="37"/>
      <c r="F396" s="38">
        <f>F397</f>
        <v>14442940.17</v>
      </c>
      <c r="G396" s="38">
        <f>G397</f>
        <v>14267206.02</v>
      </c>
      <c r="H396" s="38">
        <f>H397</f>
        <v>6586040</v>
      </c>
      <c r="I396" s="99">
        <f aca="true" t="shared" si="80" ref="I396:I459">G396/F396*100</f>
        <v>98.78325224690036</v>
      </c>
    </row>
    <row r="397" spans="1:9" ht="31.5">
      <c r="A397" s="5" t="s">
        <v>443</v>
      </c>
      <c r="B397" s="32" t="s">
        <v>690</v>
      </c>
      <c r="C397" s="35" t="s">
        <v>633</v>
      </c>
      <c r="D397" s="35"/>
      <c r="E397" s="35"/>
      <c r="F397" s="97">
        <f>F398+F411+F416+F421</f>
        <v>14442940.17</v>
      </c>
      <c r="G397" s="97">
        <f>G398+G411+G416+G421</f>
        <v>14267206.02</v>
      </c>
      <c r="H397" s="97">
        <f>H398+H411+H416+H421</f>
        <v>6586040</v>
      </c>
      <c r="I397" s="99">
        <f t="shared" si="80"/>
        <v>98.78325224690036</v>
      </c>
    </row>
    <row r="398" spans="1:9" ht="84.75" customHeight="1">
      <c r="A398" s="5" t="s">
        <v>444</v>
      </c>
      <c r="B398" s="6" t="str">
        <f>'прил 4'!B456</f>
        <v>Обеспечение деятельности (оказание услуг)   МКУ "Центр физической культуры, спорта и туризма Ирбейского района"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v>
      </c>
      <c r="C398" s="5" t="s">
        <v>799</v>
      </c>
      <c r="D398" s="35"/>
      <c r="E398" s="35"/>
      <c r="F398" s="29">
        <f>F399+F403+F407</f>
        <v>8525812.43</v>
      </c>
      <c r="G398" s="29">
        <f>G399+G403+G407</f>
        <v>8350078.28</v>
      </c>
      <c r="H398" s="29">
        <f>H399+H403+H407</f>
        <v>5677620</v>
      </c>
      <c r="I398" s="99">
        <f t="shared" si="80"/>
        <v>97.93879877791308</v>
      </c>
    </row>
    <row r="399" spans="1:9" ht="69" customHeight="1">
      <c r="A399" s="5" t="s">
        <v>445</v>
      </c>
      <c r="B399" s="6" t="s">
        <v>91</v>
      </c>
      <c r="C399" s="5" t="s">
        <v>799</v>
      </c>
      <c r="D399" s="5" t="s">
        <v>92</v>
      </c>
      <c r="E399" s="35"/>
      <c r="F399" s="29">
        <f aca="true" t="shared" si="81" ref="F399:H401">F400</f>
        <v>6233782.21</v>
      </c>
      <c r="G399" s="29">
        <f t="shared" si="81"/>
        <v>6126757.57</v>
      </c>
      <c r="H399" s="29">
        <f t="shared" si="81"/>
        <v>5015300</v>
      </c>
      <c r="I399" s="99">
        <f t="shared" si="80"/>
        <v>98.28315080003414</v>
      </c>
    </row>
    <row r="400" spans="1:9" ht="15.75">
      <c r="A400" s="5" t="s">
        <v>446</v>
      </c>
      <c r="B400" s="6" t="s">
        <v>168</v>
      </c>
      <c r="C400" s="5" t="s">
        <v>799</v>
      </c>
      <c r="D400" s="5" t="s">
        <v>171</v>
      </c>
      <c r="E400" s="35"/>
      <c r="F400" s="29">
        <f t="shared" si="81"/>
        <v>6233782.21</v>
      </c>
      <c r="G400" s="29">
        <f t="shared" si="81"/>
        <v>6126757.57</v>
      </c>
      <c r="H400" s="29">
        <f t="shared" si="81"/>
        <v>5015300</v>
      </c>
      <c r="I400" s="99">
        <f t="shared" si="80"/>
        <v>98.28315080003414</v>
      </c>
    </row>
    <row r="401" spans="1:9" ht="15.75">
      <c r="A401" s="5" t="s">
        <v>447</v>
      </c>
      <c r="B401" s="6" t="s">
        <v>120</v>
      </c>
      <c r="C401" s="5" t="s">
        <v>799</v>
      </c>
      <c r="D401" s="5" t="s">
        <v>171</v>
      </c>
      <c r="E401" s="34" t="s">
        <v>42</v>
      </c>
      <c r="F401" s="29">
        <f t="shared" si="81"/>
        <v>6233782.21</v>
      </c>
      <c r="G401" s="29">
        <f t="shared" si="81"/>
        <v>6126757.57</v>
      </c>
      <c r="H401" s="29">
        <f t="shared" si="81"/>
        <v>5015300</v>
      </c>
      <c r="I401" s="99">
        <f t="shared" si="80"/>
        <v>98.28315080003414</v>
      </c>
    </row>
    <row r="402" spans="1:9" ht="15.75">
      <c r="A402" s="5" t="s">
        <v>448</v>
      </c>
      <c r="B402" s="33" t="s">
        <v>69</v>
      </c>
      <c r="C402" s="5" t="s">
        <v>799</v>
      </c>
      <c r="D402" s="5" t="s">
        <v>171</v>
      </c>
      <c r="E402" s="34" t="s">
        <v>60</v>
      </c>
      <c r="F402" s="29">
        <f>'прил 4'!G458</f>
        <v>6233782.21</v>
      </c>
      <c r="G402" s="29">
        <f>'прил 4'!H458</f>
        <v>6126757.57</v>
      </c>
      <c r="H402" s="29">
        <f>'прил 4'!I458</f>
        <v>5015300</v>
      </c>
      <c r="I402" s="99">
        <f t="shared" si="80"/>
        <v>98.28315080003414</v>
      </c>
    </row>
    <row r="403" spans="1:9" ht="31.5">
      <c r="A403" s="5" t="s">
        <v>449</v>
      </c>
      <c r="B403" s="6" t="s">
        <v>268</v>
      </c>
      <c r="C403" s="5" t="s">
        <v>799</v>
      </c>
      <c r="D403" s="5" t="s">
        <v>95</v>
      </c>
      <c r="E403" s="34"/>
      <c r="F403" s="29">
        <f aca="true" t="shared" si="82" ref="F403:H405">F404</f>
        <v>2125912.95</v>
      </c>
      <c r="G403" s="29">
        <f t="shared" si="82"/>
        <v>2057758.25</v>
      </c>
      <c r="H403" s="29">
        <f t="shared" si="82"/>
        <v>662320</v>
      </c>
      <c r="I403" s="99">
        <f t="shared" si="80"/>
        <v>96.7940973312195</v>
      </c>
    </row>
    <row r="404" spans="1:9" ht="31.5">
      <c r="A404" s="5" t="s">
        <v>450</v>
      </c>
      <c r="B404" s="6" t="s">
        <v>96</v>
      </c>
      <c r="C404" s="5" t="s">
        <v>799</v>
      </c>
      <c r="D404" s="5" t="s">
        <v>97</v>
      </c>
      <c r="E404" s="34"/>
      <c r="F404" s="29">
        <f t="shared" si="82"/>
        <v>2125912.95</v>
      </c>
      <c r="G404" s="29">
        <f t="shared" si="82"/>
        <v>2057758.25</v>
      </c>
      <c r="H404" s="29">
        <f t="shared" si="82"/>
        <v>662320</v>
      </c>
      <c r="I404" s="99">
        <f t="shared" si="80"/>
        <v>96.7940973312195</v>
      </c>
    </row>
    <row r="405" spans="1:9" ht="15.75">
      <c r="A405" s="5" t="s">
        <v>451</v>
      </c>
      <c r="B405" s="6" t="s">
        <v>120</v>
      </c>
      <c r="C405" s="5" t="s">
        <v>799</v>
      </c>
      <c r="D405" s="5" t="s">
        <v>97</v>
      </c>
      <c r="E405" s="34" t="s">
        <v>42</v>
      </c>
      <c r="F405" s="29">
        <f t="shared" si="82"/>
        <v>2125912.95</v>
      </c>
      <c r="G405" s="29">
        <f t="shared" si="82"/>
        <v>2057758.25</v>
      </c>
      <c r="H405" s="29">
        <f t="shared" si="82"/>
        <v>662320</v>
      </c>
      <c r="I405" s="99">
        <f t="shared" si="80"/>
        <v>96.7940973312195</v>
      </c>
    </row>
    <row r="406" spans="1:9" ht="15.75">
      <c r="A406" s="5" t="s">
        <v>452</v>
      </c>
      <c r="B406" s="33" t="s">
        <v>69</v>
      </c>
      <c r="C406" s="5" t="s">
        <v>799</v>
      </c>
      <c r="D406" s="5" t="s">
        <v>97</v>
      </c>
      <c r="E406" s="34" t="s">
        <v>60</v>
      </c>
      <c r="F406" s="29">
        <f>'прил 4'!G460</f>
        <v>2125912.95</v>
      </c>
      <c r="G406" s="29">
        <f>'прил 4'!H460</f>
        <v>2057758.25</v>
      </c>
      <c r="H406" s="29">
        <f>'прил 4'!I460</f>
        <v>662320</v>
      </c>
      <c r="I406" s="99">
        <f t="shared" si="80"/>
        <v>96.7940973312195</v>
      </c>
    </row>
    <row r="407" spans="1:9" ht="15.75">
      <c r="A407" s="5" t="s">
        <v>453</v>
      </c>
      <c r="B407" s="6" t="s">
        <v>100</v>
      </c>
      <c r="C407" s="5" t="s">
        <v>799</v>
      </c>
      <c r="D407" s="5" t="s">
        <v>101</v>
      </c>
      <c r="E407" s="34"/>
      <c r="F407" s="29">
        <f aca="true" t="shared" si="83" ref="F407:H409">F408</f>
        <v>166117.27</v>
      </c>
      <c r="G407" s="29">
        <f t="shared" si="83"/>
        <v>165562.46</v>
      </c>
      <c r="H407" s="29">
        <f t="shared" si="83"/>
        <v>0</v>
      </c>
      <c r="I407" s="99">
        <f t="shared" si="80"/>
        <v>99.6660130521047</v>
      </c>
    </row>
    <row r="408" spans="1:9" ht="15.75">
      <c r="A408" s="5" t="s">
        <v>454</v>
      </c>
      <c r="B408" s="6" t="s">
        <v>712</v>
      </c>
      <c r="C408" s="5" t="s">
        <v>799</v>
      </c>
      <c r="D408" s="5" t="s">
        <v>711</v>
      </c>
      <c r="E408" s="34"/>
      <c r="F408" s="29">
        <f t="shared" si="83"/>
        <v>166117.27</v>
      </c>
      <c r="G408" s="29">
        <f t="shared" si="83"/>
        <v>165562.46</v>
      </c>
      <c r="H408" s="29">
        <f t="shared" si="83"/>
        <v>0</v>
      </c>
      <c r="I408" s="99">
        <f t="shared" si="80"/>
        <v>99.6660130521047</v>
      </c>
    </row>
    <row r="409" spans="1:9" ht="15.75">
      <c r="A409" s="5" t="s">
        <v>455</v>
      </c>
      <c r="B409" s="6" t="s">
        <v>120</v>
      </c>
      <c r="C409" s="5" t="s">
        <v>799</v>
      </c>
      <c r="D409" s="5" t="s">
        <v>711</v>
      </c>
      <c r="E409" s="34" t="s">
        <v>42</v>
      </c>
      <c r="F409" s="29">
        <f t="shared" si="83"/>
        <v>166117.27</v>
      </c>
      <c r="G409" s="29">
        <f t="shared" si="83"/>
        <v>165562.46</v>
      </c>
      <c r="H409" s="29">
        <f t="shared" si="83"/>
        <v>0</v>
      </c>
      <c r="I409" s="99">
        <f t="shared" si="80"/>
        <v>99.6660130521047</v>
      </c>
    </row>
    <row r="410" spans="1:9" ht="15.75">
      <c r="A410" s="5" t="s">
        <v>8</v>
      </c>
      <c r="B410" s="33" t="s">
        <v>69</v>
      </c>
      <c r="C410" s="5" t="s">
        <v>799</v>
      </c>
      <c r="D410" s="5" t="s">
        <v>711</v>
      </c>
      <c r="E410" s="34" t="s">
        <v>60</v>
      </c>
      <c r="F410" s="29">
        <f>'прил 4'!G462</f>
        <v>166117.27</v>
      </c>
      <c r="G410" s="29">
        <f>'прил 4'!H462</f>
        <v>165562.46</v>
      </c>
      <c r="H410" s="29">
        <f>'прил 4'!I462</f>
        <v>0</v>
      </c>
      <c r="I410" s="99">
        <f t="shared" si="80"/>
        <v>99.6660130521047</v>
      </c>
    </row>
    <row r="411" spans="1:9" ht="81.75" customHeight="1">
      <c r="A411" s="5" t="s">
        <v>456</v>
      </c>
      <c r="B411" s="6" t="str">
        <f>'прил 4'!B379</f>
        <v>Обеспечение деятельности (оказание услуг) МБОУ ДОД "ДЮСШ Ирбейского района" в рамках  подпрограммы "Развитие физической культуры и массового спорта" муниципальной программы Ирбейского района "Развитие физической культуры и спорта в Ирбейском районе"</v>
      </c>
      <c r="C411" s="5" t="s">
        <v>634</v>
      </c>
      <c r="D411" s="5"/>
      <c r="E411" s="34"/>
      <c r="F411" s="29">
        <f aca="true" t="shared" si="84" ref="F411:H414">F412</f>
        <v>686627.74</v>
      </c>
      <c r="G411" s="29">
        <f t="shared" si="84"/>
        <v>686627.74</v>
      </c>
      <c r="H411" s="29">
        <f t="shared" si="84"/>
        <v>908420</v>
      </c>
      <c r="I411" s="99">
        <f t="shared" si="80"/>
        <v>100</v>
      </c>
    </row>
    <row r="412" spans="1:9" ht="31.5">
      <c r="A412" s="5" t="s">
        <v>457</v>
      </c>
      <c r="B412" s="6" t="s">
        <v>166</v>
      </c>
      <c r="C412" s="5" t="s">
        <v>634</v>
      </c>
      <c r="D412" s="5" t="s">
        <v>167</v>
      </c>
      <c r="E412" s="34"/>
      <c r="F412" s="29">
        <f t="shared" si="84"/>
        <v>686627.74</v>
      </c>
      <c r="G412" s="29">
        <f t="shared" si="84"/>
        <v>686627.74</v>
      </c>
      <c r="H412" s="29">
        <f t="shared" si="84"/>
        <v>908420</v>
      </c>
      <c r="I412" s="99">
        <f t="shared" si="80"/>
        <v>100</v>
      </c>
    </row>
    <row r="413" spans="1:9" ht="15.75">
      <c r="A413" s="5" t="s">
        <v>458</v>
      </c>
      <c r="B413" s="6" t="s">
        <v>117</v>
      </c>
      <c r="C413" s="5" t="s">
        <v>634</v>
      </c>
      <c r="D413" s="5" t="s">
        <v>118</v>
      </c>
      <c r="E413" s="34"/>
      <c r="F413" s="29">
        <f t="shared" si="84"/>
        <v>686627.74</v>
      </c>
      <c r="G413" s="29">
        <f t="shared" si="84"/>
        <v>686627.74</v>
      </c>
      <c r="H413" s="29">
        <f t="shared" si="84"/>
        <v>908420</v>
      </c>
      <c r="I413" s="99">
        <f t="shared" si="80"/>
        <v>100</v>
      </c>
    </row>
    <row r="414" spans="1:9" ht="15.75">
      <c r="A414" s="5" t="s">
        <v>459</v>
      </c>
      <c r="B414" s="6" t="s">
        <v>120</v>
      </c>
      <c r="C414" s="5" t="s">
        <v>634</v>
      </c>
      <c r="D414" s="5" t="s">
        <v>118</v>
      </c>
      <c r="E414" s="34" t="s">
        <v>42</v>
      </c>
      <c r="F414" s="29">
        <f t="shared" si="84"/>
        <v>686627.74</v>
      </c>
      <c r="G414" s="29">
        <f t="shared" si="84"/>
        <v>686627.74</v>
      </c>
      <c r="H414" s="29">
        <f t="shared" si="84"/>
        <v>908420</v>
      </c>
      <c r="I414" s="99">
        <f t="shared" si="80"/>
        <v>100</v>
      </c>
    </row>
    <row r="415" spans="1:9" ht="15.75">
      <c r="A415" s="5" t="s">
        <v>460</v>
      </c>
      <c r="B415" s="33" t="s">
        <v>69</v>
      </c>
      <c r="C415" s="5" t="s">
        <v>634</v>
      </c>
      <c r="D415" s="5" t="s">
        <v>118</v>
      </c>
      <c r="E415" s="34" t="s">
        <v>60</v>
      </c>
      <c r="F415" s="29">
        <f>'прил 4'!G381</f>
        <v>686627.74</v>
      </c>
      <c r="G415" s="29">
        <f>'прил 4'!H381</f>
        <v>686627.74</v>
      </c>
      <c r="H415" s="29">
        <f>'прил 4'!I381</f>
        <v>908420</v>
      </c>
      <c r="I415" s="99">
        <f t="shared" si="80"/>
        <v>100</v>
      </c>
    </row>
    <row r="416" spans="1:9" ht="78.75">
      <c r="A416" s="5" t="s">
        <v>461</v>
      </c>
      <c r="B416" s="6" t="s">
        <v>970</v>
      </c>
      <c r="C416" s="5" t="s">
        <v>969</v>
      </c>
      <c r="D416" s="5"/>
      <c r="E416" s="34"/>
      <c r="F416" s="29">
        <f aca="true" t="shared" si="85" ref="F416:H419">F417</f>
        <v>1130500</v>
      </c>
      <c r="G416" s="29">
        <f t="shared" si="85"/>
        <v>1130500</v>
      </c>
      <c r="H416" s="29">
        <f t="shared" si="85"/>
        <v>0</v>
      </c>
      <c r="I416" s="99">
        <f t="shared" si="80"/>
        <v>100</v>
      </c>
    </row>
    <row r="417" spans="1:9" ht="31.5">
      <c r="A417" s="5" t="s">
        <v>462</v>
      </c>
      <c r="B417" s="6" t="s">
        <v>268</v>
      </c>
      <c r="C417" s="5" t="s">
        <v>969</v>
      </c>
      <c r="D417" s="5" t="s">
        <v>95</v>
      </c>
      <c r="E417" s="34"/>
      <c r="F417" s="29">
        <f t="shared" si="85"/>
        <v>1130500</v>
      </c>
      <c r="G417" s="29">
        <f t="shared" si="85"/>
        <v>1130500</v>
      </c>
      <c r="H417" s="29">
        <f t="shared" si="85"/>
        <v>0</v>
      </c>
      <c r="I417" s="99">
        <f t="shared" si="80"/>
        <v>100</v>
      </c>
    </row>
    <row r="418" spans="1:9" ht="31.5">
      <c r="A418" s="5" t="s">
        <v>463</v>
      </c>
      <c r="B418" s="6" t="s">
        <v>96</v>
      </c>
      <c r="C418" s="5" t="s">
        <v>969</v>
      </c>
      <c r="D418" s="5" t="s">
        <v>97</v>
      </c>
      <c r="E418" s="34"/>
      <c r="F418" s="29">
        <f t="shared" si="85"/>
        <v>1130500</v>
      </c>
      <c r="G418" s="29">
        <f t="shared" si="85"/>
        <v>1130500</v>
      </c>
      <c r="H418" s="29">
        <f t="shared" si="85"/>
        <v>0</v>
      </c>
      <c r="I418" s="99">
        <f t="shared" si="80"/>
        <v>100</v>
      </c>
    </row>
    <row r="419" spans="1:9" ht="15.75">
      <c r="A419" s="5" t="s">
        <v>464</v>
      </c>
      <c r="B419" s="6" t="s">
        <v>120</v>
      </c>
      <c r="C419" s="5" t="s">
        <v>969</v>
      </c>
      <c r="D419" s="5" t="s">
        <v>97</v>
      </c>
      <c r="E419" s="34" t="s">
        <v>42</v>
      </c>
      <c r="F419" s="29">
        <f t="shared" si="85"/>
        <v>1130500</v>
      </c>
      <c r="G419" s="29">
        <f t="shared" si="85"/>
        <v>1130500</v>
      </c>
      <c r="H419" s="29">
        <f t="shared" si="85"/>
        <v>0</v>
      </c>
      <c r="I419" s="99">
        <f t="shared" si="80"/>
        <v>100</v>
      </c>
    </row>
    <row r="420" spans="1:9" ht="15.75">
      <c r="A420" s="5" t="s">
        <v>465</v>
      </c>
      <c r="B420" s="33" t="s">
        <v>69</v>
      </c>
      <c r="C420" s="5" t="s">
        <v>969</v>
      </c>
      <c r="D420" s="5" t="s">
        <v>97</v>
      </c>
      <c r="E420" s="34" t="s">
        <v>60</v>
      </c>
      <c r="F420" s="29">
        <f>'прил 4'!G465</f>
        <v>1130500</v>
      </c>
      <c r="G420" s="29">
        <f>'прил 4'!H465</f>
        <v>1130500</v>
      </c>
      <c r="H420" s="29">
        <f>'прил 4'!I465</f>
        <v>0</v>
      </c>
      <c r="I420" s="99">
        <f t="shared" si="80"/>
        <v>100</v>
      </c>
    </row>
    <row r="421" spans="1:9" ht="71.25" customHeight="1">
      <c r="A421" s="5" t="s">
        <v>466</v>
      </c>
      <c r="B421" s="22" t="s">
        <v>971</v>
      </c>
      <c r="C421" s="5" t="s">
        <v>1112</v>
      </c>
      <c r="D421" s="5"/>
      <c r="E421" s="34"/>
      <c r="F421" s="29">
        <f aca="true" t="shared" si="86" ref="F421:H424">F422</f>
        <v>4100000</v>
      </c>
      <c r="G421" s="29">
        <f t="shared" si="86"/>
        <v>4100000</v>
      </c>
      <c r="H421" s="29">
        <f t="shared" si="86"/>
        <v>0</v>
      </c>
      <c r="I421" s="99">
        <f t="shared" si="80"/>
        <v>100</v>
      </c>
    </row>
    <row r="422" spans="1:9" ht="31.5">
      <c r="A422" s="5" t="s">
        <v>467</v>
      </c>
      <c r="B422" s="6" t="s">
        <v>268</v>
      </c>
      <c r="C422" s="5" t="s">
        <v>1112</v>
      </c>
      <c r="D422" s="5" t="s">
        <v>95</v>
      </c>
      <c r="E422" s="34"/>
      <c r="F422" s="29">
        <f t="shared" si="86"/>
        <v>4100000</v>
      </c>
      <c r="G422" s="29">
        <f t="shared" si="86"/>
        <v>4100000</v>
      </c>
      <c r="H422" s="29">
        <f t="shared" si="86"/>
        <v>0</v>
      </c>
      <c r="I422" s="99">
        <f t="shared" si="80"/>
        <v>100</v>
      </c>
    </row>
    <row r="423" spans="1:9" ht="31.5">
      <c r="A423" s="5" t="s">
        <v>468</v>
      </c>
      <c r="B423" s="6" t="s">
        <v>96</v>
      </c>
      <c r="C423" s="5" t="s">
        <v>1112</v>
      </c>
      <c r="D423" s="5" t="s">
        <v>97</v>
      </c>
      <c r="E423" s="34"/>
      <c r="F423" s="29">
        <f t="shared" si="86"/>
        <v>4100000</v>
      </c>
      <c r="G423" s="29">
        <f t="shared" si="86"/>
        <v>4100000</v>
      </c>
      <c r="H423" s="29">
        <f t="shared" si="86"/>
        <v>0</v>
      </c>
      <c r="I423" s="99">
        <f t="shared" si="80"/>
        <v>100</v>
      </c>
    </row>
    <row r="424" spans="1:9" ht="15.75">
      <c r="A424" s="5" t="s">
        <v>469</v>
      </c>
      <c r="B424" s="6" t="s">
        <v>120</v>
      </c>
      <c r="C424" s="5" t="s">
        <v>1112</v>
      </c>
      <c r="D424" s="5" t="s">
        <v>97</v>
      </c>
      <c r="E424" s="34" t="s">
        <v>42</v>
      </c>
      <c r="F424" s="29">
        <f t="shared" si="86"/>
        <v>4100000</v>
      </c>
      <c r="G424" s="29">
        <f t="shared" si="86"/>
        <v>4100000</v>
      </c>
      <c r="H424" s="29">
        <f t="shared" si="86"/>
        <v>0</v>
      </c>
      <c r="I424" s="99">
        <f t="shared" si="80"/>
        <v>100</v>
      </c>
    </row>
    <row r="425" spans="1:9" ht="15.75">
      <c r="A425" s="5" t="s">
        <v>470</v>
      </c>
      <c r="B425" s="33" t="s">
        <v>69</v>
      </c>
      <c r="C425" s="5" t="s">
        <v>1112</v>
      </c>
      <c r="D425" s="5" t="s">
        <v>97</v>
      </c>
      <c r="E425" s="34" t="s">
        <v>60</v>
      </c>
      <c r="F425" s="29">
        <f>'прил 4'!G468</f>
        <v>4100000</v>
      </c>
      <c r="G425" s="29">
        <f>'прил 4'!H468</f>
        <v>4100000</v>
      </c>
      <c r="H425" s="29">
        <f>'прил 4'!I468</f>
        <v>0</v>
      </c>
      <c r="I425" s="99">
        <f t="shared" si="80"/>
        <v>100</v>
      </c>
    </row>
    <row r="426" spans="1:9" ht="47.25">
      <c r="A426" s="5" t="s">
        <v>471</v>
      </c>
      <c r="B426" s="18" t="s">
        <v>932</v>
      </c>
      <c r="C426" s="37" t="s">
        <v>635</v>
      </c>
      <c r="D426" s="37"/>
      <c r="E426" s="37"/>
      <c r="F426" s="38">
        <f aca="true" t="shared" si="87" ref="F426:H427">F427</f>
        <v>2207520.71</v>
      </c>
      <c r="G426" s="38">
        <f t="shared" si="87"/>
        <v>2207520.71</v>
      </c>
      <c r="H426" s="38">
        <f t="shared" si="87"/>
        <v>2341500</v>
      </c>
      <c r="I426" s="99">
        <f t="shared" si="80"/>
        <v>100</v>
      </c>
    </row>
    <row r="427" spans="1:9" ht="15.75">
      <c r="A427" s="5" t="s">
        <v>472</v>
      </c>
      <c r="B427" s="32" t="s">
        <v>696</v>
      </c>
      <c r="C427" s="35" t="s">
        <v>797</v>
      </c>
      <c r="D427" s="35"/>
      <c r="E427" s="35"/>
      <c r="F427" s="97">
        <f t="shared" si="87"/>
        <v>2207520.71</v>
      </c>
      <c r="G427" s="97">
        <f t="shared" si="87"/>
        <v>2207520.71</v>
      </c>
      <c r="H427" s="97">
        <f t="shared" si="87"/>
        <v>2341500</v>
      </c>
      <c r="I427" s="99">
        <f t="shared" si="80"/>
        <v>100</v>
      </c>
    </row>
    <row r="428" spans="1:9" ht="108.75" customHeight="1">
      <c r="A428" s="5" t="s">
        <v>473</v>
      </c>
      <c r="B428" s="6" t="s">
        <v>1201</v>
      </c>
      <c r="C428" s="5" t="s">
        <v>798</v>
      </c>
      <c r="D428" s="34"/>
      <c r="E428" s="34"/>
      <c r="F428" s="29">
        <f aca="true" t="shared" si="88" ref="F428:H431">F429</f>
        <v>2207520.71</v>
      </c>
      <c r="G428" s="29">
        <f t="shared" si="88"/>
        <v>2207520.71</v>
      </c>
      <c r="H428" s="29">
        <f t="shared" si="88"/>
        <v>2341500</v>
      </c>
      <c r="I428" s="99">
        <f t="shared" si="80"/>
        <v>100</v>
      </c>
    </row>
    <row r="429" spans="1:9" ht="15.75">
      <c r="A429" s="5" t="s">
        <v>474</v>
      </c>
      <c r="B429" s="6" t="s">
        <v>98</v>
      </c>
      <c r="C429" s="5" t="s">
        <v>798</v>
      </c>
      <c r="D429" s="34" t="s">
        <v>99</v>
      </c>
      <c r="E429" s="34"/>
      <c r="F429" s="29">
        <f t="shared" si="88"/>
        <v>2207520.71</v>
      </c>
      <c r="G429" s="29">
        <f t="shared" si="88"/>
        <v>2207520.71</v>
      </c>
      <c r="H429" s="29">
        <f t="shared" si="88"/>
        <v>2341500</v>
      </c>
      <c r="I429" s="99">
        <f t="shared" si="80"/>
        <v>100</v>
      </c>
    </row>
    <row r="430" spans="1:9" ht="31.5">
      <c r="A430" s="5" t="s">
        <v>475</v>
      </c>
      <c r="B430" s="6" t="s">
        <v>580</v>
      </c>
      <c r="C430" s="5" t="s">
        <v>798</v>
      </c>
      <c r="D430" s="34" t="s">
        <v>388</v>
      </c>
      <c r="E430" s="34"/>
      <c r="F430" s="29">
        <f t="shared" si="88"/>
        <v>2207520.71</v>
      </c>
      <c r="G430" s="29">
        <f t="shared" si="88"/>
        <v>2207520.71</v>
      </c>
      <c r="H430" s="29">
        <f t="shared" si="88"/>
        <v>2341500</v>
      </c>
      <c r="I430" s="99">
        <f t="shared" si="80"/>
        <v>100</v>
      </c>
    </row>
    <row r="431" spans="1:9" ht="15.75">
      <c r="A431" s="5" t="s">
        <v>476</v>
      </c>
      <c r="B431" s="33" t="s">
        <v>170</v>
      </c>
      <c r="C431" s="5" t="s">
        <v>798</v>
      </c>
      <c r="D431" s="34" t="s">
        <v>388</v>
      </c>
      <c r="E431" s="34" t="s">
        <v>126</v>
      </c>
      <c r="F431" s="29">
        <f t="shared" si="88"/>
        <v>2207520.71</v>
      </c>
      <c r="G431" s="29">
        <f t="shared" si="88"/>
        <v>2207520.71</v>
      </c>
      <c r="H431" s="29">
        <f t="shared" si="88"/>
        <v>2341500</v>
      </c>
      <c r="I431" s="99">
        <f t="shared" si="80"/>
        <v>100</v>
      </c>
    </row>
    <row r="432" spans="1:9" ht="15.75">
      <c r="A432" s="5" t="s">
        <v>570</v>
      </c>
      <c r="B432" s="33" t="s">
        <v>127</v>
      </c>
      <c r="C432" s="5" t="s">
        <v>798</v>
      </c>
      <c r="D432" s="34" t="s">
        <v>388</v>
      </c>
      <c r="E432" s="34" t="s">
        <v>128</v>
      </c>
      <c r="F432" s="29">
        <f>'прил 4'!G194</f>
        <v>2207520.71</v>
      </c>
      <c r="G432" s="29">
        <f>'прил 4'!H194</f>
        <v>2207520.71</v>
      </c>
      <c r="H432" s="29">
        <f>'прил 4'!I194</f>
        <v>2341500</v>
      </c>
      <c r="I432" s="99">
        <f t="shared" si="80"/>
        <v>100</v>
      </c>
    </row>
    <row r="433" spans="1:9" ht="31.5">
      <c r="A433" s="5" t="s">
        <v>571</v>
      </c>
      <c r="B433" s="18" t="s">
        <v>843</v>
      </c>
      <c r="C433" s="37" t="s">
        <v>637</v>
      </c>
      <c r="D433" s="37"/>
      <c r="E433" s="37"/>
      <c r="F433" s="38">
        <f>F434+F450</f>
        <v>116743138.3</v>
      </c>
      <c r="G433" s="38">
        <f>G434+G450</f>
        <v>116743138.3</v>
      </c>
      <c r="H433" s="38">
        <f>H434+H450</f>
        <v>97605050</v>
      </c>
      <c r="I433" s="99">
        <f t="shared" si="80"/>
        <v>100</v>
      </c>
    </row>
    <row r="434" spans="1:9" ht="78.75">
      <c r="A434" s="5" t="s">
        <v>572</v>
      </c>
      <c r="B434" s="32" t="s">
        <v>548</v>
      </c>
      <c r="C434" s="35" t="s">
        <v>638</v>
      </c>
      <c r="D434" s="35"/>
      <c r="E434" s="35"/>
      <c r="F434" s="97">
        <f>F435+F444+F449</f>
        <v>103381597.44</v>
      </c>
      <c r="G434" s="97">
        <f>G435+G444+G449</f>
        <v>103381597.44</v>
      </c>
      <c r="H434" s="97">
        <f>H435+H444+H449</f>
        <v>87740850</v>
      </c>
      <c r="I434" s="99">
        <f t="shared" si="80"/>
        <v>100</v>
      </c>
    </row>
    <row r="435" spans="1:9" ht="97.5" customHeight="1">
      <c r="A435" s="5" t="s">
        <v>573</v>
      </c>
      <c r="B435" s="6" t="str">
        <f>'прил 4'!B562</f>
        <v>Дотации на выравнивание бюджетной обеспеченности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435" s="5" t="s">
        <v>639</v>
      </c>
      <c r="D435" s="5"/>
      <c r="E435" s="34"/>
      <c r="F435" s="29">
        <f aca="true" t="shared" si="89" ref="F435:H438">F436</f>
        <v>13591300</v>
      </c>
      <c r="G435" s="29">
        <f t="shared" si="89"/>
        <v>13591300</v>
      </c>
      <c r="H435" s="29">
        <f t="shared" si="89"/>
        <v>13588700</v>
      </c>
      <c r="I435" s="99">
        <f t="shared" si="80"/>
        <v>100</v>
      </c>
    </row>
    <row r="436" spans="1:9" ht="15.75">
      <c r="A436" s="5" t="s">
        <v>477</v>
      </c>
      <c r="B436" s="6" t="s">
        <v>552</v>
      </c>
      <c r="C436" s="5" t="s">
        <v>639</v>
      </c>
      <c r="D436" s="5" t="s">
        <v>554</v>
      </c>
      <c r="E436" s="34"/>
      <c r="F436" s="29">
        <f t="shared" si="89"/>
        <v>13591300</v>
      </c>
      <c r="G436" s="29">
        <f t="shared" si="89"/>
        <v>13591300</v>
      </c>
      <c r="H436" s="29">
        <f t="shared" si="89"/>
        <v>13588700</v>
      </c>
      <c r="I436" s="99">
        <f t="shared" si="80"/>
        <v>100</v>
      </c>
    </row>
    <row r="437" spans="1:9" ht="15.75">
      <c r="A437" s="5" t="s">
        <v>478</v>
      </c>
      <c r="B437" s="6" t="s">
        <v>553</v>
      </c>
      <c r="C437" s="5" t="s">
        <v>639</v>
      </c>
      <c r="D437" s="5" t="s">
        <v>555</v>
      </c>
      <c r="E437" s="34"/>
      <c r="F437" s="29">
        <f t="shared" si="89"/>
        <v>13591300</v>
      </c>
      <c r="G437" s="29">
        <f t="shared" si="89"/>
        <v>13591300</v>
      </c>
      <c r="H437" s="29">
        <f t="shared" si="89"/>
        <v>13588700</v>
      </c>
      <c r="I437" s="99">
        <f t="shared" si="80"/>
        <v>100</v>
      </c>
    </row>
    <row r="438" spans="1:9" ht="47.25">
      <c r="A438" s="5" t="s">
        <v>479</v>
      </c>
      <c r="B438" s="21" t="s">
        <v>267</v>
      </c>
      <c r="C438" s="5" t="s">
        <v>639</v>
      </c>
      <c r="D438" s="5" t="s">
        <v>555</v>
      </c>
      <c r="E438" s="34" t="s">
        <v>52</v>
      </c>
      <c r="F438" s="29">
        <f t="shared" si="89"/>
        <v>13591300</v>
      </c>
      <c r="G438" s="29">
        <f t="shared" si="89"/>
        <v>13591300</v>
      </c>
      <c r="H438" s="29">
        <f t="shared" si="89"/>
        <v>13588700</v>
      </c>
      <c r="I438" s="99">
        <f t="shared" si="80"/>
        <v>100</v>
      </c>
    </row>
    <row r="439" spans="1:9" ht="47.25">
      <c r="A439" s="5" t="s">
        <v>480</v>
      </c>
      <c r="B439" s="21" t="s">
        <v>53</v>
      </c>
      <c r="C439" s="5" t="s">
        <v>639</v>
      </c>
      <c r="D439" s="5" t="s">
        <v>555</v>
      </c>
      <c r="E439" s="34" t="s">
        <v>54</v>
      </c>
      <c r="F439" s="29">
        <f>'прил 4'!G564</f>
        <v>13591300</v>
      </c>
      <c r="G439" s="29">
        <f>'прил 4'!H564</f>
        <v>13591300</v>
      </c>
      <c r="H439" s="29">
        <f>'прил 4'!I564</f>
        <v>13588700</v>
      </c>
      <c r="I439" s="99">
        <f t="shared" si="80"/>
        <v>100</v>
      </c>
    </row>
    <row r="440" spans="1:9" ht="122.25" customHeight="1">
      <c r="A440" s="5" t="s">
        <v>684</v>
      </c>
      <c r="B440" s="6" t="str">
        <f>'прил 4'!B565</f>
        <v>Дотации на выравнивание бюджетной обеспеченности поселений за счет субвенции из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440" s="5" t="s">
        <v>640</v>
      </c>
      <c r="D440" s="5"/>
      <c r="E440" s="34"/>
      <c r="F440" s="29">
        <f aca="true" t="shared" si="90" ref="F440:H443">F441</f>
        <v>29480400</v>
      </c>
      <c r="G440" s="29">
        <f t="shared" si="90"/>
        <v>29480400</v>
      </c>
      <c r="H440" s="29">
        <f t="shared" si="90"/>
        <v>23584300</v>
      </c>
      <c r="I440" s="99">
        <f t="shared" si="80"/>
        <v>100</v>
      </c>
    </row>
    <row r="441" spans="1:9" ht="15.75">
      <c r="A441" s="5" t="s">
        <v>685</v>
      </c>
      <c r="B441" s="6" t="s">
        <v>552</v>
      </c>
      <c r="C441" s="5" t="s">
        <v>640</v>
      </c>
      <c r="D441" s="5" t="s">
        <v>554</v>
      </c>
      <c r="E441" s="34"/>
      <c r="F441" s="29">
        <f t="shared" si="90"/>
        <v>29480400</v>
      </c>
      <c r="G441" s="29">
        <f t="shared" si="90"/>
        <v>29480400</v>
      </c>
      <c r="H441" s="29">
        <f t="shared" si="90"/>
        <v>23584300</v>
      </c>
      <c r="I441" s="99">
        <f t="shared" si="80"/>
        <v>100</v>
      </c>
    </row>
    <row r="442" spans="1:9" ht="15.75">
      <c r="A442" s="5" t="s">
        <v>686</v>
      </c>
      <c r="B442" s="6" t="s">
        <v>553</v>
      </c>
      <c r="C442" s="5" t="s">
        <v>640</v>
      </c>
      <c r="D442" s="5" t="s">
        <v>555</v>
      </c>
      <c r="E442" s="34"/>
      <c r="F442" s="29">
        <f t="shared" si="90"/>
        <v>29480400</v>
      </c>
      <c r="G442" s="29">
        <f t="shared" si="90"/>
        <v>29480400</v>
      </c>
      <c r="H442" s="29">
        <f t="shared" si="90"/>
        <v>23584300</v>
      </c>
      <c r="I442" s="99">
        <f t="shared" si="80"/>
        <v>100</v>
      </c>
    </row>
    <row r="443" spans="1:9" ht="47.25">
      <c r="A443" s="5" t="s">
        <v>687</v>
      </c>
      <c r="B443" s="21" t="s">
        <v>267</v>
      </c>
      <c r="C443" s="5" t="s">
        <v>640</v>
      </c>
      <c r="D443" s="5" t="s">
        <v>555</v>
      </c>
      <c r="E443" s="34" t="s">
        <v>52</v>
      </c>
      <c r="F443" s="29">
        <f t="shared" si="90"/>
        <v>29480400</v>
      </c>
      <c r="G443" s="29">
        <f t="shared" si="90"/>
        <v>29480400</v>
      </c>
      <c r="H443" s="29">
        <f t="shared" si="90"/>
        <v>23584300</v>
      </c>
      <c r="I443" s="99">
        <f t="shared" si="80"/>
        <v>100</v>
      </c>
    </row>
    <row r="444" spans="1:9" ht="47.25">
      <c r="A444" s="5" t="s">
        <v>688</v>
      </c>
      <c r="B444" s="21" t="s">
        <v>53</v>
      </c>
      <c r="C444" s="5" t="s">
        <v>640</v>
      </c>
      <c r="D444" s="5" t="s">
        <v>555</v>
      </c>
      <c r="E444" s="34" t="s">
        <v>54</v>
      </c>
      <c r="F444" s="29">
        <f>'прил 4'!G567</f>
        <v>29480400</v>
      </c>
      <c r="G444" s="29">
        <f>'прил 4'!H567</f>
        <v>29480400</v>
      </c>
      <c r="H444" s="29">
        <f>'прил 4'!I567</f>
        <v>23584300</v>
      </c>
      <c r="I444" s="99">
        <f t="shared" si="80"/>
        <v>100</v>
      </c>
    </row>
    <row r="445" spans="1:9" ht="110.25">
      <c r="A445" s="5" t="s">
        <v>577</v>
      </c>
      <c r="B445" s="6" t="str">
        <f>'прил 4'!B571</f>
        <v>Поддержка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445" s="5" t="s">
        <v>641</v>
      </c>
      <c r="D445" s="5"/>
      <c r="E445" s="34"/>
      <c r="F445" s="29">
        <f aca="true" t="shared" si="91" ref="F445:H448">F446</f>
        <v>60309897.44</v>
      </c>
      <c r="G445" s="29">
        <f t="shared" si="91"/>
        <v>60309897.44</v>
      </c>
      <c r="H445" s="29">
        <f t="shared" si="91"/>
        <v>50567850</v>
      </c>
      <c r="I445" s="99">
        <f t="shared" si="80"/>
        <v>100</v>
      </c>
    </row>
    <row r="446" spans="1:9" ht="15.75">
      <c r="A446" s="5" t="s">
        <v>650</v>
      </c>
      <c r="B446" s="6" t="s">
        <v>552</v>
      </c>
      <c r="C446" s="5" t="s">
        <v>641</v>
      </c>
      <c r="D446" s="5" t="s">
        <v>554</v>
      </c>
      <c r="E446" s="34"/>
      <c r="F446" s="29">
        <f t="shared" si="91"/>
        <v>60309897.44</v>
      </c>
      <c r="G446" s="29">
        <f t="shared" si="91"/>
        <v>60309897.44</v>
      </c>
      <c r="H446" s="29">
        <f t="shared" si="91"/>
        <v>50567850</v>
      </c>
      <c r="I446" s="99">
        <f t="shared" si="80"/>
        <v>100</v>
      </c>
    </row>
    <row r="447" spans="1:9" ht="15.75">
      <c r="A447" s="5" t="s">
        <v>651</v>
      </c>
      <c r="B447" s="6" t="s">
        <v>282</v>
      </c>
      <c r="C447" s="5" t="s">
        <v>641</v>
      </c>
      <c r="D447" s="5" t="s">
        <v>557</v>
      </c>
      <c r="E447" s="34"/>
      <c r="F447" s="29">
        <f t="shared" si="91"/>
        <v>60309897.44</v>
      </c>
      <c r="G447" s="29">
        <f t="shared" si="91"/>
        <v>60309897.44</v>
      </c>
      <c r="H447" s="29">
        <f t="shared" si="91"/>
        <v>50567850</v>
      </c>
      <c r="I447" s="99">
        <f t="shared" si="80"/>
        <v>100</v>
      </c>
    </row>
    <row r="448" spans="1:9" ht="47.25">
      <c r="A448" s="5" t="s">
        <v>652</v>
      </c>
      <c r="B448" s="21" t="s">
        <v>267</v>
      </c>
      <c r="C448" s="5" t="s">
        <v>641</v>
      </c>
      <c r="D448" s="5" t="s">
        <v>557</v>
      </c>
      <c r="E448" s="34" t="s">
        <v>52</v>
      </c>
      <c r="F448" s="29">
        <f t="shared" si="91"/>
        <v>60309897.44</v>
      </c>
      <c r="G448" s="29">
        <f t="shared" si="91"/>
        <v>60309897.44</v>
      </c>
      <c r="H448" s="29">
        <f t="shared" si="91"/>
        <v>50567850</v>
      </c>
      <c r="I448" s="99">
        <f t="shared" si="80"/>
        <v>100</v>
      </c>
    </row>
    <row r="449" spans="1:9" ht="15.75">
      <c r="A449" s="5" t="s">
        <v>653</v>
      </c>
      <c r="B449" s="26" t="s">
        <v>174</v>
      </c>
      <c r="C449" s="5" t="s">
        <v>641</v>
      </c>
      <c r="D449" s="5" t="s">
        <v>557</v>
      </c>
      <c r="E449" s="34" t="s">
        <v>173</v>
      </c>
      <c r="F449" s="29">
        <f>'прил 4'!G573</f>
        <v>60309897.44</v>
      </c>
      <c r="G449" s="29">
        <f>'прил 4'!H573</f>
        <v>60309897.44</v>
      </c>
      <c r="H449" s="29">
        <f>'прил 4'!I573</f>
        <v>50567850</v>
      </c>
      <c r="I449" s="99">
        <f t="shared" si="80"/>
        <v>100</v>
      </c>
    </row>
    <row r="450" spans="1:9" ht="31.5">
      <c r="A450" s="5" t="s">
        <v>574</v>
      </c>
      <c r="B450" s="32" t="s">
        <v>567</v>
      </c>
      <c r="C450" s="31" t="s">
        <v>564</v>
      </c>
      <c r="D450" s="31"/>
      <c r="E450" s="35"/>
      <c r="F450" s="97">
        <f>F451</f>
        <v>13361540.86</v>
      </c>
      <c r="G450" s="97">
        <f>G451</f>
        <v>13361540.86</v>
      </c>
      <c r="H450" s="97">
        <f>H451</f>
        <v>9864200</v>
      </c>
      <c r="I450" s="99">
        <f t="shared" si="80"/>
        <v>100</v>
      </c>
    </row>
    <row r="451" spans="1:9" ht="81.75" customHeight="1">
      <c r="A451" s="5" t="s">
        <v>654</v>
      </c>
      <c r="B451" s="6" t="s">
        <v>794</v>
      </c>
      <c r="C451" s="5" t="s">
        <v>565</v>
      </c>
      <c r="D451" s="5" t="s">
        <v>89</v>
      </c>
      <c r="E451" s="34"/>
      <c r="F451" s="29">
        <f>F452+F456</f>
        <v>13361540.86</v>
      </c>
      <c r="G451" s="29">
        <f>G452+G456</f>
        <v>13361540.86</v>
      </c>
      <c r="H451" s="29">
        <f>H452+H456</f>
        <v>9864200</v>
      </c>
      <c r="I451" s="99">
        <f t="shared" si="80"/>
        <v>100</v>
      </c>
    </row>
    <row r="452" spans="1:9" ht="68.25" customHeight="1">
      <c r="A452" s="5" t="s">
        <v>655</v>
      </c>
      <c r="B452" s="6" t="s">
        <v>91</v>
      </c>
      <c r="C452" s="5" t="s">
        <v>565</v>
      </c>
      <c r="D452" s="5" t="s">
        <v>92</v>
      </c>
      <c r="E452" s="34"/>
      <c r="F452" s="29">
        <f aca="true" t="shared" si="92" ref="F452:H454">F453</f>
        <v>11707180.25</v>
      </c>
      <c r="G452" s="29">
        <f t="shared" si="92"/>
        <v>11707180.25</v>
      </c>
      <c r="H452" s="29">
        <f t="shared" si="92"/>
        <v>9864200</v>
      </c>
      <c r="I452" s="99">
        <f t="shared" si="80"/>
        <v>100</v>
      </c>
    </row>
    <row r="453" spans="1:9" ht="31.5">
      <c r="A453" s="5" t="s">
        <v>656</v>
      </c>
      <c r="B453" s="6" t="s">
        <v>93</v>
      </c>
      <c r="C453" s="5" t="s">
        <v>565</v>
      </c>
      <c r="D453" s="5" t="s">
        <v>94</v>
      </c>
      <c r="E453" s="34"/>
      <c r="F453" s="29">
        <f t="shared" si="92"/>
        <v>11707180.25</v>
      </c>
      <c r="G453" s="29">
        <f t="shared" si="92"/>
        <v>11707180.25</v>
      </c>
      <c r="H453" s="29">
        <f t="shared" si="92"/>
        <v>9864200</v>
      </c>
      <c r="I453" s="99">
        <f t="shared" si="80"/>
        <v>100</v>
      </c>
    </row>
    <row r="454" spans="1:9" ht="15.75">
      <c r="A454" s="5" t="s">
        <v>657</v>
      </c>
      <c r="B454" s="33" t="s">
        <v>90</v>
      </c>
      <c r="C454" s="5" t="s">
        <v>565</v>
      </c>
      <c r="D454" s="5" t="s">
        <v>94</v>
      </c>
      <c r="E454" s="34" t="s">
        <v>146</v>
      </c>
      <c r="F454" s="12">
        <f t="shared" si="92"/>
        <v>11707180.25</v>
      </c>
      <c r="G454" s="12">
        <f t="shared" si="92"/>
        <v>11707180.25</v>
      </c>
      <c r="H454" s="12">
        <f t="shared" si="92"/>
        <v>9864200</v>
      </c>
      <c r="I454" s="99">
        <f t="shared" si="80"/>
        <v>100</v>
      </c>
    </row>
    <row r="455" spans="1:9" ht="47.25">
      <c r="A455" s="5" t="s">
        <v>658</v>
      </c>
      <c r="B455" s="21" t="s">
        <v>484</v>
      </c>
      <c r="C455" s="5" t="s">
        <v>565</v>
      </c>
      <c r="D455" s="5" t="s">
        <v>94</v>
      </c>
      <c r="E455" s="34" t="s">
        <v>154</v>
      </c>
      <c r="F455" s="12">
        <f>'прил 4'!G504</f>
        <v>11707180.25</v>
      </c>
      <c r="G455" s="12">
        <f>'прил 4'!H504</f>
        <v>11707180.25</v>
      </c>
      <c r="H455" s="12">
        <f>'прил 4'!I504</f>
        <v>9864200</v>
      </c>
      <c r="I455" s="99">
        <f t="shared" si="80"/>
        <v>100</v>
      </c>
    </row>
    <row r="456" spans="1:9" ht="31.5">
      <c r="A456" s="5" t="s">
        <v>659</v>
      </c>
      <c r="B456" s="6" t="s">
        <v>268</v>
      </c>
      <c r="C456" s="5" t="s">
        <v>565</v>
      </c>
      <c r="D456" s="5" t="s">
        <v>95</v>
      </c>
      <c r="E456" s="34"/>
      <c r="F456" s="29">
        <f aca="true" t="shared" si="93" ref="F456:H458">F457</f>
        <v>1654360.61</v>
      </c>
      <c r="G456" s="29">
        <f t="shared" si="93"/>
        <v>1654360.61</v>
      </c>
      <c r="H456" s="29">
        <f t="shared" si="93"/>
        <v>0</v>
      </c>
      <c r="I456" s="99">
        <f t="shared" si="80"/>
        <v>100</v>
      </c>
    </row>
    <row r="457" spans="1:9" ht="31.5">
      <c r="A457" s="5" t="s">
        <v>660</v>
      </c>
      <c r="B457" s="6" t="s">
        <v>96</v>
      </c>
      <c r="C457" s="5" t="s">
        <v>565</v>
      </c>
      <c r="D457" s="5" t="s">
        <v>97</v>
      </c>
      <c r="E457" s="34"/>
      <c r="F457" s="29">
        <f t="shared" si="93"/>
        <v>1654360.61</v>
      </c>
      <c r="G457" s="29">
        <f t="shared" si="93"/>
        <v>1654360.61</v>
      </c>
      <c r="H457" s="29">
        <f t="shared" si="93"/>
        <v>0</v>
      </c>
      <c r="I457" s="99">
        <f t="shared" si="80"/>
        <v>100</v>
      </c>
    </row>
    <row r="458" spans="1:9" ht="15.75">
      <c r="A458" s="5" t="s">
        <v>726</v>
      </c>
      <c r="B458" s="33" t="s">
        <v>90</v>
      </c>
      <c r="C458" s="5" t="s">
        <v>565</v>
      </c>
      <c r="D458" s="5" t="s">
        <v>97</v>
      </c>
      <c r="E458" s="34" t="s">
        <v>146</v>
      </c>
      <c r="F458" s="29">
        <f t="shared" si="93"/>
        <v>1654360.61</v>
      </c>
      <c r="G458" s="29">
        <f t="shared" si="93"/>
        <v>1654360.61</v>
      </c>
      <c r="H458" s="29">
        <f t="shared" si="93"/>
        <v>0</v>
      </c>
      <c r="I458" s="99">
        <f t="shared" si="80"/>
        <v>100</v>
      </c>
    </row>
    <row r="459" spans="1:9" ht="47.25">
      <c r="A459" s="5" t="s">
        <v>727</v>
      </c>
      <c r="B459" s="21" t="s">
        <v>484</v>
      </c>
      <c r="C459" s="5" t="s">
        <v>565</v>
      </c>
      <c r="D459" s="5" t="s">
        <v>97</v>
      </c>
      <c r="E459" s="34" t="s">
        <v>154</v>
      </c>
      <c r="F459" s="29">
        <f>'прил 4'!G506</f>
        <v>1654360.61</v>
      </c>
      <c r="G459" s="29">
        <f>'прил 4'!H506</f>
        <v>1654360.61</v>
      </c>
      <c r="H459" s="29">
        <f>'прил 4'!I506</f>
        <v>0</v>
      </c>
      <c r="I459" s="99">
        <f t="shared" si="80"/>
        <v>100</v>
      </c>
    </row>
    <row r="460" spans="1:9" ht="47.25">
      <c r="A460" s="5" t="s">
        <v>728</v>
      </c>
      <c r="B460" s="14" t="s">
        <v>824</v>
      </c>
      <c r="C460" s="37" t="s">
        <v>600</v>
      </c>
      <c r="D460" s="37"/>
      <c r="E460" s="37"/>
      <c r="F460" s="38">
        <f>F461+F476</f>
        <v>6581175</v>
      </c>
      <c r="G460" s="38">
        <f>G461+G476</f>
        <v>6570430.15</v>
      </c>
      <c r="H460" s="38">
        <f>H461+H476</f>
        <v>5590361</v>
      </c>
      <c r="I460" s="99">
        <f aca="true" t="shared" si="94" ref="I460:I523">G460/F460*100</f>
        <v>99.83673356201591</v>
      </c>
    </row>
    <row r="461" spans="1:9" s="69" customFormat="1" ht="31.5">
      <c r="A461" s="5" t="s">
        <v>729</v>
      </c>
      <c r="B461" s="36" t="s">
        <v>2</v>
      </c>
      <c r="C461" s="35" t="s">
        <v>601</v>
      </c>
      <c r="D461" s="35"/>
      <c r="E461" s="35"/>
      <c r="F461" s="97">
        <f>F462+F471</f>
        <v>5215275</v>
      </c>
      <c r="G461" s="97">
        <f>G462+G471</f>
        <v>5205872.15</v>
      </c>
      <c r="H461" s="97">
        <f>H462+H471</f>
        <v>4304461</v>
      </c>
      <c r="I461" s="99">
        <f t="shared" si="94"/>
        <v>99.81970557640777</v>
      </c>
    </row>
    <row r="462" spans="1:9" ht="97.5" customHeight="1">
      <c r="A462" s="5" t="s">
        <v>730</v>
      </c>
      <c r="B462" s="6" t="str">
        <f>'прил 4'!B101</f>
        <v>Обеспечение деятельности (оказание услуг)  МКУ "Центр информационных систем"в рамках подпрограммы "Обеспечение деятельности МКУ "Центр информационных систем" муниципальная программы Ирбейского района "Защита населения и территории Ирбейского района от чрезвычайных ситуаций природного и техногенного характера"</v>
      </c>
      <c r="C462" s="5" t="s">
        <v>602</v>
      </c>
      <c r="D462" s="5"/>
      <c r="E462" s="34"/>
      <c r="F462" s="29">
        <f>F463+F467</f>
        <v>5195275</v>
      </c>
      <c r="G462" s="29">
        <f>G463+G467</f>
        <v>5185872.15</v>
      </c>
      <c r="H462" s="29">
        <f>H463+H467</f>
        <v>4304461</v>
      </c>
      <c r="I462" s="99">
        <f t="shared" si="94"/>
        <v>99.81901150564697</v>
      </c>
    </row>
    <row r="463" spans="1:9" ht="69" customHeight="1">
      <c r="A463" s="5" t="s">
        <v>731</v>
      </c>
      <c r="B463" s="6" t="s">
        <v>91</v>
      </c>
      <c r="C463" s="5" t="s">
        <v>602</v>
      </c>
      <c r="D463" s="5" t="s">
        <v>92</v>
      </c>
      <c r="E463" s="34"/>
      <c r="F463" s="29">
        <f aca="true" t="shared" si="95" ref="F463:H465">F464</f>
        <v>5011023.2</v>
      </c>
      <c r="G463" s="29">
        <f t="shared" si="95"/>
        <v>5001635.15</v>
      </c>
      <c r="H463" s="29">
        <f t="shared" si="95"/>
        <v>4206461</v>
      </c>
      <c r="I463" s="99">
        <f t="shared" si="94"/>
        <v>99.81265203481796</v>
      </c>
    </row>
    <row r="464" spans="1:9" ht="15.75">
      <c r="A464" s="5" t="s">
        <v>732</v>
      </c>
      <c r="B464" s="6" t="s">
        <v>168</v>
      </c>
      <c r="C464" s="5" t="s">
        <v>602</v>
      </c>
      <c r="D464" s="5" t="s">
        <v>171</v>
      </c>
      <c r="E464" s="34"/>
      <c r="F464" s="29">
        <f t="shared" si="95"/>
        <v>5011023.2</v>
      </c>
      <c r="G464" s="29">
        <f t="shared" si="95"/>
        <v>5001635.15</v>
      </c>
      <c r="H464" s="29">
        <f t="shared" si="95"/>
        <v>4206461</v>
      </c>
      <c r="I464" s="99">
        <f t="shared" si="94"/>
        <v>99.81265203481796</v>
      </c>
    </row>
    <row r="465" spans="1:9" ht="31.5">
      <c r="A465" s="5" t="s">
        <v>733</v>
      </c>
      <c r="B465" s="6" t="s">
        <v>6</v>
      </c>
      <c r="C465" s="5" t="s">
        <v>602</v>
      </c>
      <c r="D465" s="5" t="s">
        <v>171</v>
      </c>
      <c r="E465" s="34" t="s">
        <v>61</v>
      </c>
      <c r="F465" s="29">
        <f t="shared" si="95"/>
        <v>5011023.2</v>
      </c>
      <c r="G465" s="29">
        <f t="shared" si="95"/>
        <v>5001635.15</v>
      </c>
      <c r="H465" s="29">
        <f t="shared" si="95"/>
        <v>4206461</v>
      </c>
      <c r="I465" s="99">
        <f t="shared" si="94"/>
        <v>99.81265203481796</v>
      </c>
    </row>
    <row r="466" spans="1:9" ht="47.25">
      <c r="A466" s="5" t="s">
        <v>734</v>
      </c>
      <c r="B466" s="6" t="s">
        <v>821</v>
      </c>
      <c r="C466" s="5" t="s">
        <v>602</v>
      </c>
      <c r="D466" s="5" t="s">
        <v>171</v>
      </c>
      <c r="E466" s="34" t="s">
        <v>710</v>
      </c>
      <c r="F466" s="29">
        <f>'прил 4'!G103</f>
        <v>5011023.2</v>
      </c>
      <c r="G466" s="29">
        <f>'прил 4'!H103</f>
        <v>5001635.15</v>
      </c>
      <c r="H466" s="29">
        <f>'прил 4'!I103</f>
        <v>4206461</v>
      </c>
      <c r="I466" s="99">
        <f t="shared" si="94"/>
        <v>99.81265203481796</v>
      </c>
    </row>
    <row r="467" spans="1:9" ht="31.5">
      <c r="A467" s="5" t="s">
        <v>735</v>
      </c>
      <c r="B467" s="6" t="s">
        <v>268</v>
      </c>
      <c r="C467" s="5" t="s">
        <v>602</v>
      </c>
      <c r="D467" s="5" t="s">
        <v>95</v>
      </c>
      <c r="E467" s="34"/>
      <c r="F467" s="29">
        <f aca="true" t="shared" si="96" ref="F467:H469">F468</f>
        <v>184251.8</v>
      </c>
      <c r="G467" s="29">
        <f t="shared" si="96"/>
        <v>184237</v>
      </c>
      <c r="H467" s="29">
        <f t="shared" si="96"/>
        <v>98000</v>
      </c>
      <c r="I467" s="99">
        <f t="shared" si="94"/>
        <v>99.99196751402157</v>
      </c>
    </row>
    <row r="468" spans="1:9" ht="31.5">
      <c r="A468" s="5" t="s">
        <v>736</v>
      </c>
      <c r="B468" s="6" t="s">
        <v>96</v>
      </c>
      <c r="C468" s="5" t="s">
        <v>602</v>
      </c>
      <c r="D468" s="5" t="s">
        <v>97</v>
      </c>
      <c r="E468" s="34"/>
      <c r="F468" s="29">
        <f t="shared" si="96"/>
        <v>184251.8</v>
      </c>
      <c r="G468" s="29">
        <f t="shared" si="96"/>
        <v>184237</v>
      </c>
      <c r="H468" s="29">
        <f t="shared" si="96"/>
        <v>98000</v>
      </c>
      <c r="I468" s="99">
        <f t="shared" si="94"/>
        <v>99.99196751402157</v>
      </c>
    </row>
    <row r="469" spans="1:9" ht="31.5">
      <c r="A469" s="5" t="s">
        <v>737</v>
      </c>
      <c r="B469" s="6" t="s">
        <v>6</v>
      </c>
      <c r="C469" s="5" t="s">
        <v>602</v>
      </c>
      <c r="D469" s="5" t="s">
        <v>97</v>
      </c>
      <c r="E469" s="34" t="s">
        <v>61</v>
      </c>
      <c r="F469" s="29">
        <f t="shared" si="96"/>
        <v>184251.8</v>
      </c>
      <c r="G469" s="29">
        <f t="shared" si="96"/>
        <v>184237</v>
      </c>
      <c r="H469" s="29">
        <f t="shared" si="96"/>
        <v>98000</v>
      </c>
      <c r="I469" s="99">
        <f t="shared" si="94"/>
        <v>99.99196751402157</v>
      </c>
    </row>
    <row r="470" spans="1:9" ht="47.25">
      <c r="A470" s="5" t="s">
        <v>738</v>
      </c>
      <c r="B470" s="6" t="s">
        <v>821</v>
      </c>
      <c r="C470" s="5" t="s">
        <v>602</v>
      </c>
      <c r="D470" s="5" t="s">
        <v>97</v>
      </c>
      <c r="E470" s="34" t="s">
        <v>710</v>
      </c>
      <c r="F470" s="29">
        <f>'прил 4'!G105</f>
        <v>184251.8</v>
      </c>
      <c r="G470" s="29">
        <f>'прил 4'!H105</f>
        <v>184237</v>
      </c>
      <c r="H470" s="29">
        <f>'прил 4'!I105</f>
        <v>98000</v>
      </c>
      <c r="I470" s="99">
        <f t="shared" si="94"/>
        <v>99.99196751402157</v>
      </c>
    </row>
    <row r="471" spans="1:9" ht="110.25">
      <c r="A471" s="5" t="s">
        <v>739</v>
      </c>
      <c r="B471" s="6" t="s">
        <v>902</v>
      </c>
      <c r="C471" s="5" t="s">
        <v>903</v>
      </c>
      <c r="D471" s="5"/>
      <c r="E471" s="34"/>
      <c r="F471" s="29">
        <f aca="true" t="shared" si="97" ref="F471:H474">F472</f>
        <v>20000</v>
      </c>
      <c r="G471" s="29">
        <f t="shared" si="97"/>
        <v>20000</v>
      </c>
      <c r="H471" s="29">
        <f t="shared" si="97"/>
        <v>0</v>
      </c>
      <c r="I471" s="99">
        <f t="shared" si="94"/>
        <v>100</v>
      </c>
    </row>
    <row r="472" spans="1:9" ht="31.5">
      <c r="A472" s="5" t="s">
        <v>740</v>
      </c>
      <c r="B472" s="6" t="s">
        <v>268</v>
      </c>
      <c r="C472" s="5" t="s">
        <v>903</v>
      </c>
      <c r="D472" s="5" t="s">
        <v>95</v>
      </c>
      <c r="E472" s="34"/>
      <c r="F472" s="29">
        <f t="shared" si="97"/>
        <v>20000</v>
      </c>
      <c r="G472" s="29">
        <f t="shared" si="97"/>
        <v>20000</v>
      </c>
      <c r="H472" s="29">
        <f t="shared" si="97"/>
        <v>0</v>
      </c>
      <c r="I472" s="99">
        <f t="shared" si="94"/>
        <v>100</v>
      </c>
    </row>
    <row r="473" spans="1:9" ht="31.5">
      <c r="A473" s="5" t="s">
        <v>741</v>
      </c>
      <c r="B473" s="6" t="s">
        <v>96</v>
      </c>
      <c r="C473" s="5" t="s">
        <v>903</v>
      </c>
      <c r="D473" s="5" t="s">
        <v>97</v>
      </c>
      <c r="E473" s="34"/>
      <c r="F473" s="29">
        <f t="shared" si="97"/>
        <v>20000</v>
      </c>
      <c r="G473" s="29">
        <f t="shared" si="97"/>
        <v>20000</v>
      </c>
      <c r="H473" s="29">
        <f t="shared" si="97"/>
        <v>0</v>
      </c>
      <c r="I473" s="99">
        <f t="shared" si="94"/>
        <v>100</v>
      </c>
    </row>
    <row r="474" spans="1:9" ht="31.5">
      <c r="A474" s="5" t="s">
        <v>742</v>
      </c>
      <c r="B474" s="6" t="s">
        <v>6</v>
      </c>
      <c r="C474" s="5" t="s">
        <v>903</v>
      </c>
      <c r="D474" s="5" t="s">
        <v>97</v>
      </c>
      <c r="E474" s="34" t="s">
        <v>61</v>
      </c>
      <c r="F474" s="29">
        <f t="shared" si="97"/>
        <v>20000</v>
      </c>
      <c r="G474" s="29">
        <f t="shared" si="97"/>
        <v>20000</v>
      </c>
      <c r="H474" s="29">
        <f t="shared" si="97"/>
        <v>0</v>
      </c>
      <c r="I474" s="99">
        <f t="shared" si="94"/>
        <v>100</v>
      </c>
    </row>
    <row r="475" spans="1:9" ht="47.25">
      <c r="A475" s="5" t="s">
        <v>743</v>
      </c>
      <c r="B475" s="6" t="s">
        <v>821</v>
      </c>
      <c r="C475" s="5" t="s">
        <v>903</v>
      </c>
      <c r="D475" s="5" t="s">
        <v>97</v>
      </c>
      <c r="E475" s="34" t="s">
        <v>710</v>
      </c>
      <c r="F475" s="29">
        <f>'прил 4'!G108</f>
        <v>20000</v>
      </c>
      <c r="G475" s="29">
        <f>'прил 4'!H108</f>
        <v>20000</v>
      </c>
      <c r="H475" s="29">
        <f>'прил 4'!I108</f>
        <v>0</v>
      </c>
      <c r="I475" s="99">
        <f t="shared" si="94"/>
        <v>100</v>
      </c>
    </row>
    <row r="476" spans="1:9" ht="15.75">
      <c r="A476" s="5" t="s">
        <v>744</v>
      </c>
      <c r="B476" s="32" t="s">
        <v>667</v>
      </c>
      <c r="C476" s="31" t="s">
        <v>910</v>
      </c>
      <c r="D476" s="31"/>
      <c r="E476" s="35"/>
      <c r="F476" s="97">
        <f>F477+F482</f>
        <v>1365900</v>
      </c>
      <c r="G476" s="97">
        <f>G477+G482</f>
        <v>1364558</v>
      </c>
      <c r="H476" s="97">
        <f>H477+H482</f>
        <v>1285900</v>
      </c>
      <c r="I476" s="99">
        <f t="shared" si="94"/>
        <v>99.90174976206164</v>
      </c>
    </row>
    <row r="477" spans="1:9" ht="31.5">
      <c r="A477" s="5" t="s">
        <v>745</v>
      </c>
      <c r="B477" s="6" t="str">
        <f>'прил 4'!B110</f>
        <v>Организация и принятие мер по предупреждению и ликвидации  чрезвычайных ситуаций</v>
      </c>
      <c r="C477" s="5" t="s">
        <v>911</v>
      </c>
      <c r="D477" s="31"/>
      <c r="E477" s="35"/>
      <c r="F477" s="29">
        <f aca="true" t="shared" si="98" ref="F477:H480">F478</f>
        <v>80000</v>
      </c>
      <c r="G477" s="29">
        <f t="shared" si="98"/>
        <v>78658</v>
      </c>
      <c r="H477" s="29">
        <f t="shared" si="98"/>
        <v>0</v>
      </c>
      <c r="I477" s="99">
        <f t="shared" si="94"/>
        <v>98.3225</v>
      </c>
    </row>
    <row r="478" spans="1:9" ht="31.5">
      <c r="A478" s="5" t="s">
        <v>746</v>
      </c>
      <c r="B478" s="6" t="s">
        <v>268</v>
      </c>
      <c r="C478" s="5" t="s">
        <v>911</v>
      </c>
      <c r="D478" s="5" t="s">
        <v>95</v>
      </c>
      <c r="E478" s="34"/>
      <c r="F478" s="29">
        <f t="shared" si="98"/>
        <v>80000</v>
      </c>
      <c r="G478" s="29">
        <f t="shared" si="98"/>
        <v>78658</v>
      </c>
      <c r="H478" s="29">
        <f t="shared" si="98"/>
        <v>0</v>
      </c>
      <c r="I478" s="99">
        <f t="shared" si="94"/>
        <v>98.3225</v>
      </c>
    </row>
    <row r="479" spans="1:9" ht="31.5">
      <c r="A479" s="5" t="s">
        <v>747</v>
      </c>
      <c r="B479" s="6" t="s">
        <v>96</v>
      </c>
      <c r="C479" s="5" t="s">
        <v>911</v>
      </c>
      <c r="D479" s="5" t="s">
        <v>97</v>
      </c>
      <c r="E479" s="34"/>
      <c r="F479" s="29">
        <f t="shared" si="98"/>
        <v>80000</v>
      </c>
      <c r="G479" s="29">
        <f t="shared" si="98"/>
        <v>78658</v>
      </c>
      <c r="H479" s="29">
        <f t="shared" si="98"/>
        <v>0</v>
      </c>
      <c r="I479" s="99">
        <f t="shared" si="94"/>
        <v>98.3225</v>
      </c>
    </row>
    <row r="480" spans="1:9" ht="31.5">
      <c r="A480" s="5" t="s">
        <v>748</v>
      </c>
      <c r="B480" s="6" t="s">
        <v>6</v>
      </c>
      <c r="C480" s="5" t="s">
        <v>911</v>
      </c>
      <c r="D480" s="5" t="s">
        <v>97</v>
      </c>
      <c r="E480" s="34" t="s">
        <v>61</v>
      </c>
      <c r="F480" s="29">
        <f t="shared" si="98"/>
        <v>80000</v>
      </c>
      <c r="G480" s="29">
        <f t="shared" si="98"/>
        <v>78658</v>
      </c>
      <c r="H480" s="29">
        <f t="shared" si="98"/>
        <v>0</v>
      </c>
      <c r="I480" s="99">
        <f t="shared" si="94"/>
        <v>98.3225</v>
      </c>
    </row>
    <row r="481" spans="1:9" ht="47.25">
      <c r="A481" s="5" t="s">
        <v>749</v>
      </c>
      <c r="B481" s="6" t="s">
        <v>821</v>
      </c>
      <c r="C481" s="5" t="s">
        <v>911</v>
      </c>
      <c r="D481" s="5" t="s">
        <v>97</v>
      </c>
      <c r="E481" s="34" t="s">
        <v>710</v>
      </c>
      <c r="F481" s="29">
        <f>'прил 4'!G112</f>
        <v>80000</v>
      </c>
      <c r="G481" s="29">
        <f>'прил 4'!H112</f>
        <v>78658</v>
      </c>
      <c r="H481" s="29">
        <f>'прил 4'!I112</f>
        <v>0</v>
      </c>
      <c r="I481" s="99">
        <f t="shared" si="94"/>
        <v>98.3225</v>
      </c>
    </row>
    <row r="482" spans="1:9" ht="97.5" customHeight="1">
      <c r="A482" s="5" t="s">
        <v>750</v>
      </c>
      <c r="B482" s="22" t="s">
        <v>1166</v>
      </c>
      <c r="C482" s="5" t="s">
        <v>972</v>
      </c>
      <c r="D482" s="5"/>
      <c r="E482" s="34"/>
      <c r="F482" s="29">
        <f aca="true" t="shared" si="99" ref="F482:H485">F483</f>
        <v>1285900</v>
      </c>
      <c r="G482" s="29">
        <f t="shared" si="99"/>
        <v>1285900</v>
      </c>
      <c r="H482" s="29">
        <f t="shared" si="99"/>
        <v>1285900</v>
      </c>
      <c r="I482" s="99">
        <f t="shared" si="94"/>
        <v>100</v>
      </c>
    </row>
    <row r="483" spans="1:9" ht="15.75">
      <c r="A483" s="5" t="s">
        <v>751</v>
      </c>
      <c r="B483" s="6" t="s">
        <v>552</v>
      </c>
      <c r="C483" s="5" t="s">
        <v>972</v>
      </c>
      <c r="D483" s="5" t="s">
        <v>554</v>
      </c>
      <c r="E483" s="34"/>
      <c r="F483" s="29">
        <f t="shared" si="99"/>
        <v>1285900</v>
      </c>
      <c r="G483" s="29">
        <f t="shared" si="99"/>
        <v>1285900</v>
      </c>
      <c r="H483" s="29">
        <f t="shared" si="99"/>
        <v>1285900</v>
      </c>
      <c r="I483" s="99">
        <f t="shared" si="94"/>
        <v>100</v>
      </c>
    </row>
    <row r="484" spans="1:9" ht="15.75">
      <c r="A484" s="5" t="s">
        <v>752</v>
      </c>
      <c r="B484" s="6" t="s">
        <v>282</v>
      </c>
      <c r="C484" s="5" t="s">
        <v>972</v>
      </c>
      <c r="D484" s="5" t="s">
        <v>557</v>
      </c>
      <c r="E484" s="34"/>
      <c r="F484" s="29">
        <f t="shared" si="99"/>
        <v>1285900</v>
      </c>
      <c r="G484" s="29">
        <f t="shared" si="99"/>
        <v>1285900</v>
      </c>
      <c r="H484" s="29">
        <f t="shared" si="99"/>
        <v>1285900</v>
      </c>
      <c r="I484" s="99">
        <f t="shared" si="94"/>
        <v>100</v>
      </c>
    </row>
    <row r="485" spans="1:9" ht="31.5">
      <c r="A485" s="5" t="s">
        <v>753</v>
      </c>
      <c r="B485" s="6" t="s">
        <v>6</v>
      </c>
      <c r="C485" s="5" t="s">
        <v>972</v>
      </c>
      <c r="D485" s="5" t="s">
        <v>557</v>
      </c>
      <c r="E485" s="34" t="s">
        <v>61</v>
      </c>
      <c r="F485" s="29">
        <f t="shared" si="99"/>
        <v>1285900</v>
      </c>
      <c r="G485" s="29">
        <f t="shared" si="99"/>
        <v>1285900</v>
      </c>
      <c r="H485" s="29">
        <f t="shared" si="99"/>
        <v>1285900</v>
      </c>
      <c r="I485" s="99">
        <f t="shared" si="94"/>
        <v>100</v>
      </c>
    </row>
    <row r="486" spans="1:9" ht="47.25">
      <c r="A486" s="5" t="s">
        <v>754</v>
      </c>
      <c r="B486" s="6" t="s">
        <v>821</v>
      </c>
      <c r="C486" s="5" t="s">
        <v>972</v>
      </c>
      <c r="D486" s="5" t="s">
        <v>557</v>
      </c>
      <c r="E486" s="34" t="s">
        <v>710</v>
      </c>
      <c r="F486" s="29">
        <f>'прил 4'!G526</f>
        <v>1285900</v>
      </c>
      <c r="G486" s="29">
        <f>'прил 4'!H526</f>
        <v>1285900</v>
      </c>
      <c r="H486" s="29">
        <f>'прил 4'!I526</f>
        <v>1285900</v>
      </c>
      <c r="I486" s="99">
        <f t="shared" si="94"/>
        <v>100</v>
      </c>
    </row>
    <row r="487" spans="1:9" ht="47.25">
      <c r="A487" s="5" t="s">
        <v>755</v>
      </c>
      <c r="B487" s="18" t="s">
        <v>795</v>
      </c>
      <c r="C487" s="37" t="s">
        <v>595</v>
      </c>
      <c r="D487" s="37"/>
      <c r="E487" s="37"/>
      <c r="F487" s="38">
        <f>F488</f>
        <v>1170960</v>
      </c>
      <c r="G487" s="38">
        <f>G488</f>
        <v>885960</v>
      </c>
      <c r="H487" s="38">
        <f>H488</f>
        <v>952800</v>
      </c>
      <c r="I487" s="99">
        <f t="shared" si="94"/>
        <v>75.66099610575938</v>
      </c>
    </row>
    <row r="488" spans="1:9" ht="15.75">
      <c r="A488" s="5" t="s">
        <v>756</v>
      </c>
      <c r="B488" s="32" t="s">
        <v>667</v>
      </c>
      <c r="C488" s="35" t="s">
        <v>938</v>
      </c>
      <c r="D488" s="35"/>
      <c r="E488" s="35"/>
      <c r="F488" s="29">
        <f>F494+F489</f>
        <v>1170960</v>
      </c>
      <c r="G488" s="29">
        <f>G494+G489</f>
        <v>885960</v>
      </c>
      <c r="H488" s="97">
        <f>H494</f>
        <v>952800</v>
      </c>
      <c r="I488" s="99">
        <f t="shared" si="94"/>
        <v>75.66099610575938</v>
      </c>
    </row>
    <row r="489" spans="1:9" ht="114" customHeight="1">
      <c r="A489" s="5" t="s">
        <v>757</v>
      </c>
      <c r="B489" s="6" t="s">
        <v>1190</v>
      </c>
      <c r="C489" s="5" t="s">
        <v>1189</v>
      </c>
      <c r="D489" s="35"/>
      <c r="E489" s="35"/>
      <c r="F489" s="29">
        <f aca="true" t="shared" si="100" ref="F489:G492">F490</f>
        <v>285000</v>
      </c>
      <c r="G489" s="29">
        <f t="shared" si="100"/>
        <v>0</v>
      </c>
      <c r="H489" s="97"/>
      <c r="I489" s="99">
        <f t="shared" si="94"/>
        <v>0</v>
      </c>
    </row>
    <row r="490" spans="1:9" ht="15.75">
      <c r="A490" s="5" t="s">
        <v>758</v>
      </c>
      <c r="B490" s="6" t="s">
        <v>100</v>
      </c>
      <c r="C490" s="5" t="s">
        <v>1189</v>
      </c>
      <c r="D490" s="34" t="s">
        <v>101</v>
      </c>
      <c r="E490" s="35"/>
      <c r="F490" s="29">
        <f t="shared" si="100"/>
        <v>285000</v>
      </c>
      <c r="G490" s="29">
        <f t="shared" si="100"/>
        <v>0</v>
      </c>
      <c r="H490" s="97"/>
      <c r="I490" s="99">
        <f t="shared" si="94"/>
        <v>0</v>
      </c>
    </row>
    <row r="491" spans="1:9" ht="63">
      <c r="A491" s="5" t="s">
        <v>759</v>
      </c>
      <c r="B491" s="6" t="s">
        <v>269</v>
      </c>
      <c r="C491" s="5" t="s">
        <v>1189</v>
      </c>
      <c r="D491" s="34" t="s">
        <v>165</v>
      </c>
      <c r="E491" s="35"/>
      <c r="F491" s="29">
        <f t="shared" si="100"/>
        <v>285000</v>
      </c>
      <c r="G491" s="29">
        <f t="shared" si="100"/>
        <v>0</v>
      </c>
      <c r="H491" s="97"/>
      <c r="I491" s="99">
        <f t="shared" si="94"/>
        <v>0</v>
      </c>
    </row>
    <row r="492" spans="1:9" ht="15.75">
      <c r="A492" s="5" t="s">
        <v>760</v>
      </c>
      <c r="B492" s="33" t="s">
        <v>175</v>
      </c>
      <c r="C492" s="5" t="s">
        <v>1189</v>
      </c>
      <c r="D492" s="34" t="s">
        <v>165</v>
      </c>
      <c r="E492" s="34" t="s">
        <v>133</v>
      </c>
      <c r="F492" s="29">
        <f t="shared" si="100"/>
        <v>285000</v>
      </c>
      <c r="G492" s="29">
        <f t="shared" si="100"/>
        <v>0</v>
      </c>
      <c r="H492" s="97"/>
      <c r="I492" s="99">
        <f t="shared" si="94"/>
        <v>0</v>
      </c>
    </row>
    <row r="493" spans="1:9" ht="15.75">
      <c r="A493" s="5" t="s">
        <v>761</v>
      </c>
      <c r="B493" s="33" t="s">
        <v>40</v>
      </c>
      <c r="C493" s="5" t="s">
        <v>1189</v>
      </c>
      <c r="D493" s="34" t="s">
        <v>165</v>
      </c>
      <c r="E493" s="34" t="s">
        <v>44</v>
      </c>
      <c r="F493" s="29">
        <f>'прил 4'!G147</f>
        <v>285000</v>
      </c>
      <c r="G493" s="29">
        <f>'прил 4'!H147</f>
        <v>0</v>
      </c>
      <c r="H493" s="97"/>
      <c r="I493" s="99">
        <f t="shared" si="94"/>
        <v>0</v>
      </c>
    </row>
    <row r="494" spans="1:9" ht="69" customHeight="1">
      <c r="A494" s="5" t="s">
        <v>762</v>
      </c>
      <c r="B494" s="6" t="s">
        <v>672</v>
      </c>
      <c r="C494" s="5" t="s">
        <v>939</v>
      </c>
      <c r="D494" s="5"/>
      <c r="E494" s="34"/>
      <c r="F494" s="29">
        <f aca="true" t="shared" si="101" ref="F494:H497">F495</f>
        <v>885960</v>
      </c>
      <c r="G494" s="29">
        <f t="shared" si="101"/>
        <v>885960</v>
      </c>
      <c r="H494" s="29">
        <f t="shared" si="101"/>
        <v>952800</v>
      </c>
      <c r="I494" s="99">
        <f t="shared" si="94"/>
        <v>100</v>
      </c>
    </row>
    <row r="495" spans="1:9" ht="15.75">
      <c r="A495" s="5" t="s">
        <v>763</v>
      </c>
      <c r="B495" s="6" t="s">
        <v>100</v>
      </c>
      <c r="C495" s="5" t="s">
        <v>939</v>
      </c>
      <c r="D495" s="5" t="s">
        <v>101</v>
      </c>
      <c r="E495" s="34"/>
      <c r="F495" s="29">
        <f t="shared" si="101"/>
        <v>885960</v>
      </c>
      <c r="G495" s="29">
        <f t="shared" si="101"/>
        <v>885960</v>
      </c>
      <c r="H495" s="29">
        <f t="shared" si="101"/>
        <v>952800</v>
      </c>
      <c r="I495" s="99">
        <f t="shared" si="94"/>
        <v>100</v>
      </c>
    </row>
    <row r="496" spans="1:9" ht="63">
      <c r="A496" s="5" t="s">
        <v>764</v>
      </c>
      <c r="B496" s="6" t="s">
        <v>269</v>
      </c>
      <c r="C496" s="5" t="s">
        <v>939</v>
      </c>
      <c r="D496" s="5" t="s">
        <v>165</v>
      </c>
      <c r="E496" s="34"/>
      <c r="F496" s="29">
        <f t="shared" si="101"/>
        <v>885960</v>
      </c>
      <c r="G496" s="29">
        <f t="shared" si="101"/>
        <v>885960</v>
      </c>
      <c r="H496" s="29">
        <f t="shared" si="101"/>
        <v>952800</v>
      </c>
      <c r="I496" s="99">
        <f t="shared" si="94"/>
        <v>100</v>
      </c>
    </row>
    <row r="497" spans="1:9" ht="15.75">
      <c r="A497" s="5" t="s">
        <v>765</v>
      </c>
      <c r="B497" s="33" t="s">
        <v>175</v>
      </c>
      <c r="C497" s="5" t="s">
        <v>939</v>
      </c>
      <c r="D497" s="5" t="s">
        <v>165</v>
      </c>
      <c r="E497" s="34" t="s">
        <v>133</v>
      </c>
      <c r="F497" s="29">
        <f t="shared" si="101"/>
        <v>885960</v>
      </c>
      <c r="G497" s="29">
        <f t="shared" si="101"/>
        <v>885960</v>
      </c>
      <c r="H497" s="29">
        <f t="shared" si="101"/>
        <v>952800</v>
      </c>
      <c r="I497" s="99">
        <f t="shared" si="94"/>
        <v>100</v>
      </c>
    </row>
    <row r="498" spans="1:9" ht="15.75">
      <c r="A498" s="5" t="s">
        <v>766</v>
      </c>
      <c r="B498" s="33" t="s">
        <v>40</v>
      </c>
      <c r="C498" s="5" t="s">
        <v>939</v>
      </c>
      <c r="D498" s="5" t="s">
        <v>165</v>
      </c>
      <c r="E498" s="34" t="s">
        <v>44</v>
      </c>
      <c r="F498" s="29">
        <f>'прил 4'!G150</f>
        <v>885960</v>
      </c>
      <c r="G498" s="29">
        <f>'прил 4'!H150</f>
        <v>885960</v>
      </c>
      <c r="H498" s="29">
        <f>'прил 4'!I150</f>
        <v>952800</v>
      </c>
      <c r="I498" s="99">
        <f t="shared" si="94"/>
        <v>100</v>
      </c>
    </row>
    <row r="499" spans="1:9" ht="31.5">
      <c r="A499" s="5" t="s">
        <v>767</v>
      </c>
      <c r="B499" s="18" t="s">
        <v>826</v>
      </c>
      <c r="C499" s="37" t="s">
        <v>589</v>
      </c>
      <c r="D499" s="37"/>
      <c r="E499" s="37"/>
      <c r="F499" s="38">
        <f>F510+F500</f>
        <v>4905230</v>
      </c>
      <c r="G499" s="38">
        <f>G510+G500</f>
        <v>4900517.75</v>
      </c>
      <c r="H499" s="38">
        <f>H510+H500</f>
        <v>4401300</v>
      </c>
      <c r="I499" s="99">
        <f t="shared" si="94"/>
        <v>99.90393416822452</v>
      </c>
    </row>
    <row r="500" spans="1:9" ht="31.5">
      <c r="A500" s="5" t="s">
        <v>884</v>
      </c>
      <c r="B500" s="32" t="s">
        <v>567</v>
      </c>
      <c r="C500" s="35" t="s">
        <v>590</v>
      </c>
      <c r="D500" s="35"/>
      <c r="E500" s="35"/>
      <c r="F500" s="97">
        <f>F501</f>
        <v>4216357</v>
      </c>
      <c r="G500" s="97">
        <f>G501</f>
        <v>4216357</v>
      </c>
      <c r="H500" s="97">
        <f>H501</f>
        <v>3722300</v>
      </c>
      <c r="I500" s="99">
        <f t="shared" si="94"/>
        <v>100</v>
      </c>
    </row>
    <row r="501" spans="1:9" ht="97.5" customHeight="1">
      <c r="A501" s="5" t="s">
        <v>885</v>
      </c>
      <c r="B501" s="6" t="str">
        <f>'прил 4'!B123</f>
        <v>Исполнение отдельных государственных 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Ирбейского района "Развитие сельского хозяйства в Ирбейском районе"</v>
      </c>
      <c r="C501" s="5" t="s">
        <v>591</v>
      </c>
      <c r="D501" s="5"/>
      <c r="E501" s="34"/>
      <c r="F501" s="29">
        <f>F502+F506</f>
        <v>4216357</v>
      </c>
      <c r="G501" s="29">
        <f>G502+G506</f>
        <v>4216357</v>
      </c>
      <c r="H501" s="29">
        <f>H502+H506</f>
        <v>3722300</v>
      </c>
      <c r="I501" s="99">
        <f t="shared" si="94"/>
        <v>100</v>
      </c>
    </row>
    <row r="502" spans="1:9" ht="69" customHeight="1">
      <c r="A502" s="5" t="s">
        <v>886</v>
      </c>
      <c r="B502" s="6" t="s">
        <v>91</v>
      </c>
      <c r="C502" s="5" t="s">
        <v>591</v>
      </c>
      <c r="D502" s="5" t="s">
        <v>92</v>
      </c>
      <c r="E502" s="34"/>
      <c r="F502" s="29">
        <f>F503</f>
        <v>3848357</v>
      </c>
      <c r="G502" s="29">
        <f>G503</f>
        <v>3848357</v>
      </c>
      <c r="H502" s="29">
        <f>H503</f>
        <v>3354300</v>
      </c>
      <c r="I502" s="99">
        <f t="shared" si="94"/>
        <v>100</v>
      </c>
    </row>
    <row r="503" spans="1:9" ht="31.5">
      <c r="A503" s="5" t="s">
        <v>887</v>
      </c>
      <c r="B503" s="6" t="s">
        <v>93</v>
      </c>
      <c r="C503" s="5" t="s">
        <v>591</v>
      </c>
      <c r="D503" s="5" t="s">
        <v>94</v>
      </c>
      <c r="E503" s="34"/>
      <c r="F503" s="29">
        <f>F504</f>
        <v>3848357</v>
      </c>
      <c r="G503" s="29">
        <f>G504</f>
        <v>3848357</v>
      </c>
      <c r="H503" s="29">
        <f>'прил 4'!I125</f>
        <v>3354300</v>
      </c>
      <c r="I503" s="99">
        <f t="shared" si="94"/>
        <v>100</v>
      </c>
    </row>
    <row r="504" spans="1:9" ht="15.75">
      <c r="A504" s="5" t="s">
        <v>888</v>
      </c>
      <c r="B504" s="33" t="s">
        <v>175</v>
      </c>
      <c r="C504" s="5" t="s">
        <v>591</v>
      </c>
      <c r="D504" s="5" t="s">
        <v>94</v>
      </c>
      <c r="E504" s="34" t="s">
        <v>133</v>
      </c>
      <c r="F504" s="29">
        <f>F505</f>
        <v>3848357</v>
      </c>
      <c r="G504" s="29">
        <f>G505</f>
        <v>3848357</v>
      </c>
      <c r="H504" s="29"/>
      <c r="I504" s="99">
        <f t="shared" si="94"/>
        <v>100</v>
      </c>
    </row>
    <row r="505" spans="1:9" ht="15.75">
      <c r="A505" s="5" t="s">
        <v>889</v>
      </c>
      <c r="B505" s="39" t="s">
        <v>46</v>
      </c>
      <c r="C505" s="5" t="s">
        <v>591</v>
      </c>
      <c r="D505" s="5" t="s">
        <v>94</v>
      </c>
      <c r="E505" s="34" t="s">
        <v>134</v>
      </c>
      <c r="F505" s="29">
        <f>'прил 4'!G125</f>
        <v>3848357</v>
      </c>
      <c r="G505" s="29">
        <f>'прил 4'!H125</f>
        <v>3848357</v>
      </c>
      <c r="H505" s="29">
        <f>'прил 4'!I125</f>
        <v>3354300</v>
      </c>
      <c r="I505" s="99">
        <f t="shared" si="94"/>
        <v>100</v>
      </c>
    </row>
    <row r="506" spans="1:9" ht="31.5">
      <c r="A506" s="5" t="s">
        <v>890</v>
      </c>
      <c r="B506" s="6" t="s">
        <v>268</v>
      </c>
      <c r="C506" s="5" t="s">
        <v>591</v>
      </c>
      <c r="D506" s="5" t="s">
        <v>95</v>
      </c>
      <c r="E506" s="34"/>
      <c r="F506" s="29">
        <f aca="true" t="shared" si="102" ref="F506:H508">F507</f>
        <v>368000</v>
      </c>
      <c r="G506" s="29">
        <f t="shared" si="102"/>
        <v>368000</v>
      </c>
      <c r="H506" s="29">
        <f t="shared" si="102"/>
        <v>368000</v>
      </c>
      <c r="I506" s="99">
        <f t="shared" si="94"/>
        <v>100</v>
      </c>
    </row>
    <row r="507" spans="1:9" ht="31.5">
      <c r="A507" s="5" t="s">
        <v>891</v>
      </c>
      <c r="B507" s="6" t="s">
        <v>96</v>
      </c>
      <c r="C507" s="5" t="s">
        <v>591</v>
      </c>
      <c r="D507" s="5" t="s">
        <v>97</v>
      </c>
      <c r="E507" s="34"/>
      <c r="F507" s="29">
        <f t="shared" si="102"/>
        <v>368000</v>
      </c>
      <c r="G507" s="29">
        <f t="shared" si="102"/>
        <v>368000</v>
      </c>
      <c r="H507" s="29">
        <f t="shared" si="102"/>
        <v>368000</v>
      </c>
      <c r="I507" s="99">
        <f t="shared" si="94"/>
        <v>100</v>
      </c>
    </row>
    <row r="508" spans="1:9" ht="15.75">
      <c r="A508" s="5" t="s">
        <v>892</v>
      </c>
      <c r="B508" s="33" t="s">
        <v>175</v>
      </c>
      <c r="C508" s="5" t="s">
        <v>591</v>
      </c>
      <c r="D508" s="5" t="s">
        <v>97</v>
      </c>
      <c r="E508" s="34" t="s">
        <v>133</v>
      </c>
      <c r="F508" s="29">
        <f t="shared" si="102"/>
        <v>368000</v>
      </c>
      <c r="G508" s="29">
        <f t="shared" si="102"/>
        <v>368000</v>
      </c>
      <c r="H508" s="29">
        <f t="shared" si="102"/>
        <v>368000</v>
      </c>
      <c r="I508" s="99">
        <f t="shared" si="94"/>
        <v>100</v>
      </c>
    </row>
    <row r="509" spans="1:9" ht="15.75">
      <c r="A509" s="5" t="s">
        <v>768</v>
      </c>
      <c r="B509" s="39" t="s">
        <v>46</v>
      </c>
      <c r="C509" s="5" t="s">
        <v>591</v>
      </c>
      <c r="D509" s="5" t="s">
        <v>97</v>
      </c>
      <c r="E509" s="34" t="s">
        <v>134</v>
      </c>
      <c r="F509" s="29">
        <f>'прил 4'!G127</f>
        <v>368000</v>
      </c>
      <c r="G509" s="29">
        <f>'прил 4'!H127</f>
        <v>368000</v>
      </c>
      <c r="H509" s="29">
        <f>'прил 4'!I127</f>
        <v>368000</v>
      </c>
      <c r="I509" s="99">
        <f t="shared" si="94"/>
        <v>100</v>
      </c>
    </row>
    <row r="510" spans="1:9" ht="15.75">
      <c r="A510" s="5" t="s">
        <v>554</v>
      </c>
      <c r="B510" s="6" t="s">
        <v>696</v>
      </c>
      <c r="C510" s="35" t="s">
        <v>934</v>
      </c>
      <c r="D510" s="35"/>
      <c r="E510" s="35"/>
      <c r="F510" s="97">
        <f>F511</f>
        <v>688873</v>
      </c>
      <c r="G510" s="97">
        <f>G511</f>
        <v>684160.75</v>
      </c>
      <c r="H510" s="97">
        <f>H511</f>
        <v>679000</v>
      </c>
      <c r="I510" s="99">
        <f t="shared" si="94"/>
        <v>99.31594793234747</v>
      </c>
    </row>
    <row r="511" spans="1:9" ht="63">
      <c r="A511" s="5" t="s">
        <v>769</v>
      </c>
      <c r="B511" s="6" t="str">
        <f>'прил 4'!B177</f>
        <v>Выполнение государственных полномочий по организации мероприятий при осуществлению деятельности по обращению с животными без владельцев в рамках отдельного мероприятия</v>
      </c>
      <c r="C511" s="5" t="s">
        <v>935</v>
      </c>
      <c r="D511" s="5"/>
      <c r="E511" s="34"/>
      <c r="F511" s="29">
        <f>F516+F512</f>
        <v>688873</v>
      </c>
      <c r="G511" s="29">
        <f>G516+G512</f>
        <v>684160.75</v>
      </c>
      <c r="H511" s="29">
        <f>H516+H512</f>
        <v>679000</v>
      </c>
      <c r="I511" s="99">
        <f t="shared" si="94"/>
        <v>99.31594793234747</v>
      </c>
    </row>
    <row r="512" spans="1:9" ht="63">
      <c r="A512" s="5" t="s">
        <v>770</v>
      </c>
      <c r="B512" s="6" t="s">
        <v>91</v>
      </c>
      <c r="C512" s="5" t="s">
        <v>935</v>
      </c>
      <c r="D512" s="5" t="s">
        <v>92</v>
      </c>
      <c r="E512" s="34"/>
      <c r="F512" s="29">
        <f aca="true" t="shared" si="103" ref="F512:H514">F513</f>
        <v>76959</v>
      </c>
      <c r="G512" s="29">
        <f t="shared" si="103"/>
        <v>76959</v>
      </c>
      <c r="H512" s="29">
        <f t="shared" si="103"/>
        <v>67086</v>
      </c>
      <c r="I512" s="99">
        <f t="shared" si="94"/>
        <v>100</v>
      </c>
    </row>
    <row r="513" spans="1:9" ht="31.5">
      <c r="A513" s="5" t="s">
        <v>771</v>
      </c>
      <c r="B513" s="6" t="s">
        <v>93</v>
      </c>
      <c r="C513" s="5" t="s">
        <v>935</v>
      </c>
      <c r="D513" s="5" t="s">
        <v>94</v>
      </c>
      <c r="E513" s="34"/>
      <c r="F513" s="29">
        <f t="shared" si="103"/>
        <v>76959</v>
      </c>
      <c r="G513" s="29">
        <f t="shared" si="103"/>
        <v>76959</v>
      </c>
      <c r="H513" s="29">
        <f t="shared" si="103"/>
        <v>67086</v>
      </c>
      <c r="I513" s="99">
        <f t="shared" si="94"/>
        <v>100</v>
      </c>
    </row>
    <row r="514" spans="1:9" ht="15.75">
      <c r="A514" s="5" t="s">
        <v>772</v>
      </c>
      <c r="B514" s="33" t="s">
        <v>175</v>
      </c>
      <c r="C514" s="5" t="s">
        <v>935</v>
      </c>
      <c r="D514" s="5" t="s">
        <v>94</v>
      </c>
      <c r="E514" s="34" t="s">
        <v>133</v>
      </c>
      <c r="F514" s="29">
        <f t="shared" si="103"/>
        <v>76959</v>
      </c>
      <c r="G514" s="29">
        <f t="shared" si="103"/>
        <v>76959</v>
      </c>
      <c r="H514" s="29">
        <f t="shared" si="103"/>
        <v>67086</v>
      </c>
      <c r="I514" s="99">
        <f t="shared" si="94"/>
        <v>100</v>
      </c>
    </row>
    <row r="515" spans="1:9" ht="15.75">
      <c r="A515" s="5" t="s">
        <v>773</v>
      </c>
      <c r="B515" s="39" t="s">
        <v>46</v>
      </c>
      <c r="C515" s="5" t="s">
        <v>935</v>
      </c>
      <c r="D515" s="5" t="s">
        <v>94</v>
      </c>
      <c r="E515" s="34" t="s">
        <v>134</v>
      </c>
      <c r="F515" s="29">
        <f>'прил 4'!G179</f>
        <v>76959</v>
      </c>
      <c r="G515" s="29">
        <f>'прил 4'!H179</f>
        <v>76959</v>
      </c>
      <c r="H515" s="29">
        <f>'прил 4'!I179</f>
        <v>67086</v>
      </c>
      <c r="I515" s="99">
        <f t="shared" si="94"/>
        <v>100</v>
      </c>
    </row>
    <row r="516" spans="1:9" ht="31.5">
      <c r="A516" s="5" t="s">
        <v>774</v>
      </c>
      <c r="B516" s="6" t="s">
        <v>268</v>
      </c>
      <c r="C516" s="5" t="s">
        <v>935</v>
      </c>
      <c r="D516" s="5" t="s">
        <v>95</v>
      </c>
      <c r="E516" s="34"/>
      <c r="F516" s="29">
        <f aca="true" t="shared" si="104" ref="F516:H518">F517</f>
        <v>611914</v>
      </c>
      <c r="G516" s="29">
        <f t="shared" si="104"/>
        <v>607201.75</v>
      </c>
      <c r="H516" s="29">
        <f t="shared" si="104"/>
        <v>611914</v>
      </c>
      <c r="I516" s="99">
        <f t="shared" si="94"/>
        <v>99.22991629542713</v>
      </c>
    </row>
    <row r="517" spans="1:9" ht="31.5">
      <c r="A517" s="5" t="s">
        <v>775</v>
      </c>
      <c r="B517" s="6" t="s">
        <v>96</v>
      </c>
      <c r="C517" s="5" t="s">
        <v>935</v>
      </c>
      <c r="D517" s="5" t="s">
        <v>97</v>
      </c>
      <c r="E517" s="34"/>
      <c r="F517" s="29">
        <f t="shared" si="104"/>
        <v>611914</v>
      </c>
      <c r="G517" s="29">
        <f t="shared" si="104"/>
        <v>607201.75</v>
      </c>
      <c r="H517" s="29">
        <f t="shared" si="104"/>
        <v>611914</v>
      </c>
      <c r="I517" s="99">
        <f t="shared" si="94"/>
        <v>99.22991629542713</v>
      </c>
    </row>
    <row r="518" spans="1:9" ht="15.75">
      <c r="A518" s="5" t="s">
        <v>776</v>
      </c>
      <c r="B518" s="6" t="s">
        <v>846</v>
      </c>
      <c r="C518" s="5" t="s">
        <v>935</v>
      </c>
      <c r="D518" s="5" t="s">
        <v>97</v>
      </c>
      <c r="E518" s="5" t="s">
        <v>816</v>
      </c>
      <c r="F518" s="29">
        <f t="shared" si="104"/>
        <v>611914</v>
      </c>
      <c r="G518" s="29">
        <f t="shared" si="104"/>
        <v>607201.75</v>
      </c>
      <c r="H518" s="29">
        <f t="shared" si="104"/>
        <v>611914</v>
      </c>
      <c r="I518" s="99">
        <f t="shared" si="94"/>
        <v>99.22991629542713</v>
      </c>
    </row>
    <row r="519" spans="1:9" ht="31.5">
      <c r="A519" s="5" t="s">
        <v>777</v>
      </c>
      <c r="B519" s="86" t="s">
        <v>817</v>
      </c>
      <c r="C519" s="5" t="s">
        <v>935</v>
      </c>
      <c r="D519" s="5" t="s">
        <v>97</v>
      </c>
      <c r="E519" s="5" t="s">
        <v>818</v>
      </c>
      <c r="F519" s="29">
        <f>'прил 4'!G181</f>
        <v>611914</v>
      </c>
      <c r="G519" s="29">
        <f>'прил 4'!H181</f>
        <v>607201.75</v>
      </c>
      <c r="H519" s="29">
        <f>'прил 4'!I181</f>
        <v>611914</v>
      </c>
      <c r="I519" s="99">
        <f t="shared" si="94"/>
        <v>99.22991629542713</v>
      </c>
    </row>
    <row r="520" spans="1:9" ht="47.25">
      <c r="A520" s="5" t="s">
        <v>555</v>
      </c>
      <c r="B520" s="18" t="str">
        <f>'прил 4'!B114</f>
        <v>Муниципальная программа "Профилактика правонарушений на территории Ирбейского района Красноярского края"</v>
      </c>
      <c r="C520" s="15" t="s">
        <v>717</v>
      </c>
      <c r="D520" s="15"/>
      <c r="E520" s="37"/>
      <c r="F520" s="38">
        <f aca="true" t="shared" si="105" ref="F520:G525">F521</f>
        <v>120000</v>
      </c>
      <c r="G520" s="38">
        <f t="shared" si="105"/>
        <v>119942</v>
      </c>
      <c r="H520" s="38">
        <f aca="true" t="shared" si="106" ref="H520:H525">H521</f>
        <v>100000</v>
      </c>
      <c r="I520" s="99">
        <f t="shared" si="94"/>
        <v>99.95166666666667</v>
      </c>
    </row>
    <row r="521" spans="1:9" ht="15.75">
      <c r="A521" s="5" t="s">
        <v>778</v>
      </c>
      <c r="B521" s="68" t="str">
        <f>'прил 4'!B115</f>
        <v>Отдельное мероприятие</v>
      </c>
      <c r="C521" s="31" t="s">
        <v>718</v>
      </c>
      <c r="D521" s="31"/>
      <c r="E521" s="35"/>
      <c r="F521" s="97">
        <f t="shared" si="105"/>
        <v>120000</v>
      </c>
      <c r="G521" s="97">
        <f t="shared" si="105"/>
        <v>119942</v>
      </c>
      <c r="H521" s="97">
        <f t="shared" si="106"/>
        <v>100000</v>
      </c>
      <c r="I521" s="99">
        <f t="shared" si="94"/>
        <v>99.95166666666667</v>
      </c>
    </row>
    <row r="522" spans="1:9" ht="65.25" customHeight="1">
      <c r="A522" s="5" t="s">
        <v>779</v>
      </c>
      <c r="B522" s="6" t="s">
        <v>719</v>
      </c>
      <c r="C522" s="5" t="s">
        <v>720</v>
      </c>
      <c r="D522" s="5"/>
      <c r="E522" s="5"/>
      <c r="F522" s="12">
        <f t="shared" si="105"/>
        <v>120000</v>
      </c>
      <c r="G522" s="12">
        <f t="shared" si="105"/>
        <v>119942</v>
      </c>
      <c r="H522" s="12">
        <f t="shared" si="106"/>
        <v>100000</v>
      </c>
      <c r="I522" s="99">
        <f t="shared" si="94"/>
        <v>99.95166666666667</v>
      </c>
    </row>
    <row r="523" spans="1:9" ht="31.5">
      <c r="A523" s="5" t="s">
        <v>920</v>
      </c>
      <c r="B523" s="6" t="s">
        <v>268</v>
      </c>
      <c r="C523" s="5" t="s">
        <v>720</v>
      </c>
      <c r="D523" s="5" t="s">
        <v>95</v>
      </c>
      <c r="E523" s="5"/>
      <c r="F523" s="12">
        <f t="shared" si="105"/>
        <v>120000</v>
      </c>
      <c r="G523" s="12">
        <f t="shared" si="105"/>
        <v>119942</v>
      </c>
      <c r="H523" s="12">
        <f t="shared" si="106"/>
        <v>100000</v>
      </c>
      <c r="I523" s="99">
        <f t="shared" si="94"/>
        <v>99.95166666666667</v>
      </c>
    </row>
    <row r="524" spans="1:9" ht="31.5">
      <c r="A524" s="5" t="s">
        <v>921</v>
      </c>
      <c r="B524" s="6" t="s">
        <v>96</v>
      </c>
      <c r="C524" s="5" t="s">
        <v>720</v>
      </c>
      <c r="D524" s="5" t="s">
        <v>97</v>
      </c>
      <c r="E524" s="5"/>
      <c r="F524" s="12">
        <f t="shared" si="105"/>
        <v>120000</v>
      </c>
      <c r="G524" s="12">
        <f t="shared" si="105"/>
        <v>119942</v>
      </c>
      <c r="H524" s="12">
        <f t="shared" si="106"/>
        <v>100000</v>
      </c>
      <c r="I524" s="99">
        <f aca="true" t="shared" si="107" ref="I524:I587">G524/F524*100</f>
        <v>99.95166666666667</v>
      </c>
    </row>
    <row r="525" spans="1:9" ht="31.5">
      <c r="A525" s="5" t="s">
        <v>922</v>
      </c>
      <c r="B525" s="6" t="s">
        <v>6</v>
      </c>
      <c r="C525" s="5" t="s">
        <v>720</v>
      </c>
      <c r="D525" s="5" t="s">
        <v>97</v>
      </c>
      <c r="E525" s="34" t="s">
        <v>61</v>
      </c>
      <c r="F525" s="29">
        <f t="shared" si="105"/>
        <v>120000</v>
      </c>
      <c r="G525" s="29">
        <f t="shared" si="105"/>
        <v>119942</v>
      </c>
      <c r="H525" s="29">
        <f t="shared" si="106"/>
        <v>100000</v>
      </c>
      <c r="I525" s="99">
        <f t="shared" si="107"/>
        <v>99.95166666666667</v>
      </c>
    </row>
    <row r="526" spans="1:9" ht="31.5">
      <c r="A526" s="5" t="s">
        <v>923</v>
      </c>
      <c r="B526" s="6" t="s">
        <v>715</v>
      </c>
      <c r="C526" s="5" t="s">
        <v>720</v>
      </c>
      <c r="D526" s="5" t="s">
        <v>97</v>
      </c>
      <c r="E526" s="34" t="s">
        <v>716</v>
      </c>
      <c r="F526" s="29">
        <f>'прил 4'!G118</f>
        <v>120000</v>
      </c>
      <c r="G526" s="29">
        <f>'прил 4'!H118</f>
        <v>119942</v>
      </c>
      <c r="H526" s="29">
        <f>'прил 4'!I118</f>
        <v>100000</v>
      </c>
      <c r="I526" s="99">
        <f t="shared" si="107"/>
        <v>99.95166666666667</v>
      </c>
    </row>
    <row r="527" spans="1:9" ht="15.75">
      <c r="A527" s="5" t="s">
        <v>924</v>
      </c>
      <c r="B527" s="18" t="s">
        <v>681</v>
      </c>
      <c r="C527" s="37" t="s">
        <v>682</v>
      </c>
      <c r="D527" s="5"/>
      <c r="E527" s="34"/>
      <c r="F527" s="38">
        <f>F528+F552+F697</f>
        <v>67324105.46</v>
      </c>
      <c r="G527" s="38">
        <f>G528+G552+G697</f>
        <v>65979641.56999999</v>
      </c>
      <c r="H527" s="38">
        <f>H528+H552+H697</f>
        <v>43494984</v>
      </c>
      <c r="I527" s="99">
        <f t="shared" si="107"/>
        <v>98.00299776608425</v>
      </c>
    </row>
    <row r="528" spans="1:9" s="69" customFormat="1" ht="15.75">
      <c r="A528" s="5" t="s">
        <v>925</v>
      </c>
      <c r="B528" s="32" t="s">
        <v>802</v>
      </c>
      <c r="C528" s="35" t="s">
        <v>646</v>
      </c>
      <c r="D528" s="35"/>
      <c r="E528" s="35"/>
      <c r="F528" s="97">
        <f>F529+F542+F547</f>
        <v>3472071.8</v>
      </c>
      <c r="G528" s="97">
        <f>G529+G542+G547</f>
        <v>3472071.8</v>
      </c>
      <c r="H528" s="97">
        <f>H529+H542+H547</f>
        <v>2561400</v>
      </c>
      <c r="I528" s="99">
        <f t="shared" si="107"/>
        <v>100</v>
      </c>
    </row>
    <row r="529" spans="1:9" ht="53.25" customHeight="1">
      <c r="A529" s="5" t="s">
        <v>926</v>
      </c>
      <c r="B529" s="6" t="s">
        <v>549</v>
      </c>
      <c r="C529" s="5" t="s">
        <v>647</v>
      </c>
      <c r="D529" s="5" t="s">
        <v>89</v>
      </c>
      <c r="E529" s="34"/>
      <c r="F529" s="29">
        <f>F530+F534+F538</f>
        <v>748160.98</v>
      </c>
      <c r="G529" s="29">
        <f>G530+G534+G538</f>
        <v>748160.98</v>
      </c>
      <c r="H529" s="29">
        <f>H530+H534+H538</f>
        <v>264151</v>
      </c>
      <c r="I529" s="99">
        <f t="shared" si="107"/>
        <v>100</v>
      </c>
    </row>
    <row r="530" spans="1:9" ht="66.75" customHeight="1">
      <c r="A530" s="5" t="s">
        <v>709</v>
      </c>
      <c r="B530" s="6" t="s">
        <v>91</v>
      </c>
      <c r="C530" s="5" t="s">
        <v>647</v>
      </c>
      <c r="D530" s="5" t="s">
        <v>92</v>
      </c>
      <c r="E530" s="34"/>
      <c r="F530" s="29">
        <f aca="true" t="shared" si="108" ref="F530:H532">F531</f>
        <v>203052</v>
      </c>
      <c r="G530" s="29">
        <f t="shared" si="108"/>
        <v>203052</v>
      </c>
      <c r="H530" s="29">
        <f t="shared" si="108"/>
        <v>170170</v>
      </c>
      <c r="I530" s="99">
        <f t="shared" si="107"/>
        <v>100</v>
      </c>
    </row>
    <row r="531" spans="1:9" ht="31.5">
      <c r="A531" s="5" t="s">
        <v>927</v>
      </c>
      <c r="B531" s="6" t="s">
        <v>93</v>
      </c>
      <c r="C531" s="5" t="s">
        <v>647</v>
      </c>
      <c r="D531" s="5" t="s">
        <v>94</v>
      </c>
      <c r="E531" s="5"/>
      <c r="F531" s="29">
        <f t="shared" si="108"/>
        <v>203052</v>
      </c>
      <c r="G531" s="29">
        <f t="shared" si="108"/>
        <v>203052</v>
      </c>
      <c r="H531" s="29">
        <f t="shared" si="108"/>
        <v>170170</v>
      </c>
      <c r="I531" s="99">
        <f t="shared" si="107"/>
        <v>100</v>
      </c>
    </row>
    <row r="532" spans="1:9" ht="15.75">
      <c r="A532" s="5" t="s">
        <v>928</v>
      </c>
      <c r="B532" s="33" t="s">
        <v>90</v>
      </c>
      <c r="C532" s="5" t="s">
        <v>647</v>
      </c>
      <c r="D532" s="5" t="s">
        <v>94</v>
      </c>
      <c r="E532" s="34" t="s">
        <v>146</v>
      </c>
      <c r="F532" s="12">
        <f t="shared" si="108"/>
        <v>203052</v>
      </c>
      <c r="G532" s="12">
        <f t="shared" si="108"/>
        <v>203052</v>
      </c>
      <c r="H532" s="12">
        <f t="shared" si="108"/>
        <v>170170</v>
      </c>
      <c r="I532" s="99">
        <f t="shared" si="107"/>
        <v>100</v>
      </c>
    </row>
    <row r="533" spans="1:9" ht="47.25">
      <c r="A533" s="5" t="s">
        <v>929</v>
      </c>
      <c r="B533" s="21" t="s">
        <v>82</v>
      </c>
      <c r="C533" s="5" t="s">
        <v>647</v>
      </c>
      <c r="D533" s="5" t="s">
        <v>94</v>
      </c>
      <c r="E533" s="34" t="s">
        <v>150</v>
      </c>
      <c r="F533" s="29">
        <f>'прил 4'!G486</f>
        <v>203052</v>
      </c>
      <c r="G533" s="29">
        <f>'прил 4'!H486</f>
        <v>203052</v>
      </c>
      <c r="H533" s="29">
        <f>'прил 4'!I486</f>
        <v>170170</v>
      </c>
      <c r="I533" s="99">
        <f t="shared" si="107"/>
        <v>100</v>
      </c>
    </row>
    <row r="534" spans="1:9" ht="31.5">
      <c r="A534" s="5" t="s">
        <v>930</v>
      </c>
      <c r="B534" s="6" t="s">
        <v>268</v>
      </c>
      <c r="C534" s="5" t="s">
        <v>647</v>
      </c>
      <c r="D534" s="5" t="s">
        <v>95</v>
      </c>
      <c r="E534" s="34"/>
      <c r="F534" s="29">
        <f aca="true" t="shared" si="109" ref="F534:H536">F535</f>
        <v>464112.18</v>
      </c>
      <c r="G534" s="29">
        <f t="shared" si="109"/>
        <v>464112.18</v>
      </c>
      <c r="H534" s="29">
        <f t="shared" si="109"/>
        <v>93981</v>
      </c>
      <c r="I534" s="99">
        <f t="shared" si="107"/>
        <v>100</v>
      </c>
    </row>
    <row r="535" spans="1:9" ht="31.5">
      <c r="A535" s="5" t="s">
        <v>931</v>
      </c>
      <c r="B535" s="6" t="s">
        <v>96</v>
      </c>
      <c r="C535" s="5" t="s">
        <v>647</v>
      </c>
      <c r="D535" s="5" t="s">
        <v>97</v>
      </c>
      <c r="E535" s="34"/>
      <c r="F535" s="29">
        <f t="shared" si="109"/>
        <v>464112.18</v>
      </c>
      <c r="G535" s="29">
        <f t="shared" si="109"/>
        <v>464112.18</v>
      </c>
      <c r="H535" s="29">
        <f t="shared" si="109"/>
        <v>93981</v>
      </c>
      <c r="I535" s="99">
        <f t="shared" si="107"/>
        <v>100</v>
      </c>
    </row>
    <row r="536" spans="1:9" ht="15.75">
      <c r="A536" s="5" t="s">
        <v>940</v>
      </c>
      <c r="B536" s="39" t="s">
        <v>90</v>
      </c>
      <c r="C536" s="5" t="s">
        <v>647</v>
      </c>
      <c r="D536" s="5" t="s">
        <v>97</v>
      </c>
      <c r="E536" s="34" t="s">
        <v>146</v>
      </c>
      <c r="F536" s="29">
        <f t="shared" si="109"/>
        <v>464112.18</v>
      </c>
      <c r="G536" s="29">
        <f t="shared" si="109"/>
        <v>464112.18</v>
      </c>
      <c r="H536" s="29">
        <f t="shared" si="109"/>
        <v>93981</v>
      </c>
      <c r="I536" s="99">
        <f t="shared" si="107"/>
        <v>100</v>
      </c>
    </row>
    <row r="537" spans="1:9" ht="47.25">
      <c r="A537" s="5" t="s">
        <v>941</v>
      </c>
      <c r="B537" s="21" t="s">
        <v>82</v>
      </c>
      <c r="C537" s="5" t="s">
        <v>647</v>
      </c>
      <c r="D537" s="5" t="s">
        <v>97</v>
      </c>
      <c r="E537" s="34" t="s">
        <v>150</v>
      </c>
      <c r="F537" s="29">
        <f>'прил 4'!G488</f>
        <v>464112.18</v>
      </c>
      <c r="G537" s="29">
        <f>'прил 4'!H488</f>
        <v>464112.18</v>
      </c>
      <c r="H537" s="29">
        <f>'прил 4'!I488</f>
        <v>93981</v>
      </c>
      <c r="I537" s="99">
        <f t="shared" si="107"/>
        <v>100</v>
      </c>
    </row>
    <row r="538" spans="1:9" ht="15.75">
      <c r="A538" s="5" t="s">
        <v>942</v>
      </c>
      <c r="B538" s="6" t="s">
        <v>100</v>
      </c>
      <c r="C538" s="5" t="s">
        <v>647</v>
      </c>
      <c r="D538" s="5" t="s">
        <v>101</v>
      </c>
      <c r="E538" s="34"/>
      <c r="F538" s="29">
        <f aca="true" t="shared" si="110" ref="F538:H540">F539</f>
        <v>80996.8</v>
      </c>
      <c r="G538" s="29">
        <f t="shared" si="110"/>
        <v>80996.8</v>
      </c>
      <c r="H538" s="29">
        <f t="shared" si="110"/>
        <v>0</v>
      </c>
      <c r="I538" s="99">
        <f t="shared" si="107"/>
        <v>100</v>
      </c>
    </row>
    <row r="539" spans="1:9" ht="15.75">
      <c r="A539" s="5" t="s">
        <v>943</v>
      </c>
      <c r="B539" s="6" t="s">
        <v>948</v>
      </c>
      <c r="C539" s="5" t="s">
        <v>647</v>
      </c>
      <c r="D539" s="5" t="s">
        <v>947</v>
      </c>
      <c r="E539" s="34"/>
      <c r="F539" s="29">
        <f t="shared" si="110"/>
        <v>80996.8</v>
      </c>
      <c r="G539" s="29">
        <f t="shared" si="110"/>
        <v>80996.8</v>
      </c>
      <c r="H539" s="29">
        <f t="shared" si="110"/>
        <v>0</v>
      </c>
      <c r="I539" s="99">
        <f t="shared" si="107"/>
        <v>100</v>
      </c>
    </row>
    <row r="540" spans="1:9" ht="15.75">
      <c r="A540" s="5" t="s">
        <v>664</v>
      </c>
      <c r="B540" s="39" t="s">
        <v>90</v>
      </c>
      <c r="C540" s="5" t="s">
        <v>647</v>
      </c>
      <c r="D540" s="5" t="s">
        <v>947</v>
      </c>
      <c r="E540" s="34" t="s">
        <v>146</v>
      </c>
      <c r="F540" s="29">
        <f t="shared" si="110"/>
        <v>80996.8</v>
      </c>
      <c r="G540" s="29">
        <f t="shared" si="110"/>
        <v>80996.8</v>
      </c>
      <c r="H540" s="29">
        <f t="shared" si="110"/>
        <v>0</v>
      </c>
      <c r="I540" s="99">
        <f t="shared" si="107"/>
        <v>100</v>
      </c>
    </row>
    <row r="541" spans="1:9" ht="47.25">
      <c r="A541" s="5" t="s">
        <v>987</v>
      </c>
      <c r="B541" s="21" t="s">
        <v>82</v>
      </c>
      <c r="C541" s="5" t="s">
        <v>647</v>
      </c>
      <c r="D541" s="5" t="s">
        <v>947</v>
      </c>
      <c r="E541" s="34" t="s">
        <v>150</v>
      </c>
      <c r="F541" s="29">
        <f>'прил 4'!G490</f>
        <v>80996.8</v>
      </c>
      <c r="G541" s="29">
        <f>'прил 4'!H490</f>
        <v>80996.8</v>
      </c>
      <c r="H541" s="29">
        <f>'прил 4'!I490</f>
        <v>0</v>
      </c>
      <c r="I541" s="99">
        <f t="shared" si="107"/>
        <v>100</v>
      </c>
    </row>
    <row r="542" spans="1:9" ht="47.25">
      <c r="A542" s="5" t="s">
        <v>988</v>
      </c>
      <c r="B542" s="6" t="s">
        <v>550</v>
      </c>
      <c r="C542" s="5" t="s">
        <v>648</v>
      </c>
      <c r="D542" s="5" t="s">
        <v>89</v>
      </c>
      <c r="E542" s="34"/>
      <c r="F542" s="29">
        <f aca="true" t="shared" si="111" ref="F542:H545">F543</f>
        <v>1814918.87</v>
      </c>
      <c r="G542" s="29">
        <f t="shared" si="111"/>
        <v>1814918.87</v>
      </c>
      <c r="H542" s="29">
        <f t="shared" si="111"/>
        <v>1581149</v>
      </c>
      <c r="I542" s="99">
        <f t="shared" si="107"/>
        <v>100</v>
      </c>
    </row>
    <row r="543" spans="1:9" ht="63">
      <c r="A543" s="5" t="s">
        <v>989</v>
      </c>
      <c r="B543" s="6" t="s">
        <v>91</v>
      </c>
      <c r="C543" s="5" t="s">
        <v>648</v>
      </c>
      <c r="D543" s="5" t="s">
        <v>92</v>
      </c>
      <c r="E543" s="34"/>
      <c r="F543" s="29">
        <f t="shared" si="111"/>
        <v>1814918.87</v>
      </c>
      <c r="G543" s="29">
        <f t="shared" si="111"/>
        <v>1814918.87</v>
      </c>
      <c r="H543" s="29">
        <f t="shared" si="111"/>
        <v>1581149</v>
      </c>
      <c r="I543" s="99">
        <f t="shared" si="107"/>
        <v>100</v>
      </c>
    </row>
    <row r="544" spans="1:9" ht="31.5">
      <c r="A544" s="5" t="s">
        <v>990</v>
      </c>
      <c r="B544" s="6" t="s">
        <v>93</v>
      </c>
      <c r="C544" s="5" t="s">
        <v>648</v>
      </c>
      <c r="D544" s="5" t="s">
        <v>94</v>
      </c>
      <c r="E544" s="34"/>
      <c r="F544" s="29">
        <f t="shared" si="111"/>
        <v>1814918.87</v>
      </c>
      <c r="G544" s="29">
        <f t="shared" si="111"/>
        <v>1814918.87</v>
      </c>
      <c r="H544" s="29">
        <f t="shared" si="111"/>
        <v>1581149</v>
      </c>
      <c r="I544" s="99">
        <f t="shared" si="107"/>
        <v>100</v>
      </c>
    </row>
    <row r="545" spans="1:9" ht="15.75">
      <c r="A545" s="5" t="s">
        <v>991</v>
      </c>
      <c r="B545" s="39" t="s">
        <v>90</v>
      </c>
      <c r="C545" s="5" t="s">
        <v>648</v>
      </c>
      <c r="D545" s="5" t="s">
        <v>94</v>
      </c>
      <c r="E545" s="34" t="s">
        <v>146</v>
      </c>
      <c r="F545" s="29">
        <f t="shared" si="111"/>
        <v>1814918.87</v>
      </c>
      <c r="G545" s="29">
        <f t="shared" si="111"/>
        <v>1814918.87</v>
      </c>
      <c r="H545" s="29">
        <f t="shared" si="111"/>
        <v>1581149</v>
      </c>
      <c r="I545" s="99">
        <f t="shared" si="107"/>
        <v>100</v>
      </c>
    </row>
    <row r="546" spans="1:9" ht="49.5" customHeight="1">
      <c r="A546" s="5" t="s">
        <v>992</v>
      </c>
      <c r="B546" s="21" t="s">
        <v>82</v>
      </c>
      <c r="C546" s="5" t="s">
        <v>648</v>
      </c>
      <c r="D546" s="5" t="s">
        <v>94</v>
      </c>
      <c r="E546" s="34" t="s">
        <v>150</v>
      </c>
      <c r="F546" s="29">
        <f>'прил 4'!G493</f>
        <v>1814918.87</v>
      </c>
      <c r="G546" s="29">
        <f>'прил 4'!H493</f>
        <v>1814918.87</v>
      </c>
      <c r="H546" s="29">
        <f>'прил 4'!I493</f>
        <v>1581149</v>
      </c>
      <c r="I546" s="99">
        <f t="shared" si="107"/>
        <v>100</v>
      </c>
    </row>
    <row r="547" spans="1:9" ht="47.25">
      <c r="A547" s="5" t="s">
        <v>993</v>
      </c>
      <c r="B547" s="6" t="s">
        <v>551</v>
      </c>
      <c r="C547" s="5" t="s">
        <v>636</v>
      </c>
      <c r="D547" s="5" t="s">
        <v>89</v>
      </c>
      <c r="E547" s="34"/>
      <c r="F547" s="29">
        <f aca="true" t="shared" si="112" ref="F547:H550">F548</f>
        <v>908991.95</v>
      </c>
      <c r="G547" s="29">
        <f t="shared" si="112"/>
        <v>908991.95</v>
      </c>
      <c r="H547" s="29">
        <f t="shared" si="112"/>
        <v>716100</v>
      </c>
      <c r="I547" s="99">
        <f t="shared" si="107"/>
        <v>100</v>
      </c>
    </row>
    <row r="548" spans="1:9" ht="66.75" customHeight="1">
      <c r="A548" s="5" t="s">
        <v>994</v>
      </c>
      <c r="B548" s="6" t="s">
        <v>91</v>
      </c>
      <c r="C548" s="5" t="s">
        <v>636</v>
      </c>
      <c r="D548" s="5" t="s">
        <v>92</v>
      </c>
      <c r="E548" s="34"/>
      <c r="F548" s="29">
        <f t="shared" si="112"/>
        <v>908991.95</v>
      </c>
      <c r="G548" s="29">
        <f t="shared" si="112"/>
        <v>908991.95</v>
      </c>
      <c r="H548" s="29">
        <f t="shared" si="112"/>
        <v>716100</v>
      </c>
      <c r="I548" s="99">
        <f t="shared" si="107"/>
        <v>100</v>
      </c>
    </row>
    <row r="549" spans="1:9" ht="38.25" customHeight="1">
      <c r="A549" s="5" t="s">
        <v>995</v>
      </c>
      <c r="B549" s="6" t="s">
        <v>93</v>
      </c>
      <c r="C549" s="5" t="s">
        <v>636</v>
      </c>
      <c r="D549" s="5" t="s">
        <v>94</v>
      </c>
      <c r="E549" s="34"/>
      <c r="F549" s="29">
        <f t="shared" si="112"/>
        <v>908991.95</v>
      </c>
      <c r="G549" s="29">
        <f t="shared" si="112"/>
        <v>908991.95</v>
      </c>
      <c r="H549" s="29">
        <f t="shared" si="112"/>
        <v>716100</v>
      </c>
      <c r="I549" s="99">
        <f t="shared" si="107"/>
        <v>100</v>
      </c>
    </row>
    <row r="550" spans="1:9" ht="15.75">
      <c r="A550" s="5" t="s">
        <v>557</v>
      </c>
      <c r="B550" s="39" t="s">
        <v>90</v>
      </c>
      <c r="C550" s="5" t="s">
        <v>636</v>
      </c>
      <c r="D550" s="5" t="s">
        <v>94</v>
      </c>
      <c r="E550" s="34" t="s">
        <v>146</v>
      </c>
      <c r="F550" s="29">
        <f t="shared" si="112"/>
        <v>908991.95</v>
      </c>
      <c r="G550" s="29">
        <f t="shared" si="112"/>
        <v>908991.95</v>
      </c>
      <c r="H550" s="29">
        <f t="shared" si="112"/>
        <v>716100</v>
      </c>
      <c r="I550" s="99">
        <f t="shared" si="107"/>
        <v>100</v>
      </c>
    </row>
    <row r="551" spans="1:9" ht="47.25">
      <c r="A551" s="5" t="s">
        <v>996</v>
      </c>
      <c r="B551" s="21" t="s">
        <v>82</v>
      </c>
      <c r="C551" s="5" t="s">
        <v>636</v>
      </c>
      <c r="D551" s="5" t="s">
        <v>94</v>
      </c>
      <c r="E551" s="34" t="s">
        <v>150</v>
      </c>
      <c r="F551" s="29">
        <f>'прил 4'!G496</f>
        <v>908991.95</v>
      </c>
      <c r="G551" s="29">
        <f>'прил 4'!H496</f>
        <v>908991.95</v>
      </c>
      <c r="H551" s="29">
        <f>'прил 4'!I496</f>
        <v>716100</v>
      </c>
      <c r="I551" s="99">
        <f t="shared" si="107"/>
        <v>100</v>
      </c>
    </row>
    <row r="552" spans="1:9" s="69" customFormat="1" ht="15.75">
      <c r="A552" s="5" t="s">
        <v>1082</v>
      </c>
      <c r="B552" s="32" t="s">
        <v>897</v>
      </c>
      <c r="C552" s="35" t="s">
        <v>584</v>
      </c>
      <c r="D552" s="35"/>
      <c r="E552" s="35"/>
      <c r="F552" s="97">
        <f>F558+F571+F588+F605+F612+F628+F643+F648+F658+F663+F668+F692+F682+F687+F553+F677+F653+F638+F633</f>
        <v>62154650.66</v>
      </c>
      <c r="G552" s="97">
        <f>G558+G571+G588+G605+G612+G628+G643+G648+G658+G663+G668+G692+G682+G687+G553+G677+G653+G638+G633</f>
        <v>60810186.769999996</v>
      </c>
      <c r="H552" s="97">
        <f>H558+H571+H588+H605+H612+H628+H643+H648+H658+H663+H668+H692+H682+H687+H553+H677+H653+H638+H633</f>
        <v>40222984</v>
      </c>
      <c r="I552" s="99">
        <f t="shared" si="107"/>
        <v>97.83690540333897</v>
      </c>
    </row>
    <row r="553" spans="1:9" s="69" customFormat="1" ht="15.75">
      <c r="A553" s="5" t="s">
        <v>1083</v>
      </c>
      <c r="B553" s="6" t="s">
        <v>1066</v>
      </c>
      <c r="C553" s="5" t="s">
        <v>1067</v>
      </c>
      <c r="D553" s="35"/>
      <c r="E553" s="35"/>
      <c r="F553" s="29">
        <f aca="true" t="shared" si="113" ref="F553:H556">F554</f>
        <v>875982.65</v>
      </c>
      <c r="G553" s="29">
        <f t="shared" si="113"/>
        <v>875982.65</v>
      </c>
      <c r="H553" s="29">
        <f t="shared" si="113"/>
        <v>0</v>
      </c>
      <c r="I553" s="99">
        <f t="shared" si="107"/>
        <v>100</v>
      </c>
    </row>
    <row r="554" spans="1:9" s="69" customFormat="1" ht="15.75">
      <c r="A554" s="5" t="s">
        <v>1084</v>
      </c>
      <c r="B554" s="6" t="s">
        <v>100</v>
      </c>
      <c r="C554" s="5" t="s">
        <v>1067</v>
      </c>
      <c r="D554" s="34" t="s">
        <v>101</v>
      </c>
      <c r="E554" s="35"/>
      <c r="F554" s="29">
        <f t="shared" si="113"/>
        <v>875982.65</v>
      </c>
      <c r="G554" s="29">
        <f t="shared" si="113"/>
        <v>875982.65</v>
      </c>
      <c r="H554" s="29">
        <f t="shared" si="113"/>
        <v>0</v>
      </c>
      <c r="I554" s="99">
        <f t="shared" si="107"/>
        <v>100</v>
      </c>
    </row>
    <row r="555" spans="1:9" s="69" customFormat="1" ht="15.75">
      <c r="A555" s="5" t="s">
        <v>1085</v>
      </c>
      <c r="B555" s="6" t="s">
        <v>1068</v>
      </c>
      <c r="C555" s="5" t="s">
        <v>1067</v>
      </c>
      <c r="D555" s="34" t="s">
        <v>1069</v>
      </c>
      <c r="E555" s="35"/>
      <c r="F555" s="29">
        <f t="shared" si="113"/>
        <v>875982.65</v>
      </c>
      <c r="G555" s="29">
        <f t="shared" si="113"/>
        <v>875982.65</v>
      </c>
      <c r="H555" s="29">
        <f t="shared" si="113"/>
        <v>0</v>
      </c>
      <c r="I555" s="99">
        <f t="shared" si="107"/>
        <v>100</v>
      </c>
    </row>
    <row r="556" spans="1:9" s="69" customFormat="1" ht="15.75">
      <c r="A556" s="5" t="s">
        <v>1086</v>
      </c>
      <c r="B556" s="39" t="s">
        <v>90</v>
      </c>
      <c r="C556" s="5" t="s">
        <v>1067</v>
      </c>
      <c r="D556" s="34" t="s">
        <v>1069</v>
      </c>
      <c r="E556" s="34" t="s">
        <v>146</v>
      </c>
      <c r="F556" s="29">
        <f t="shared" si="113"/>
        <v>875982.65</v>
      </c>
      <c r="G556" s="29">
        <f t="shared" si="113"/>
        <v>875982.65</v>
      </c>
      <c r="H556" s="29">
        <f t="shared" si="113"/>
        <v>0</v>
      </c>
      <c r="I556" s="99">
        <f t="shared" si="107"/>
        <v>100</v>
      </c>
    </row>
    <row r="557" spans="1:9" s="69" customFormat="1" ht="15.75">
      <c r="A557" s="5" t="s">
        <v>1087</v>
      </c>
      <c r="B557" s="6" t="s">
        <v>1070</v>
      </c>
      <c r="C557" s="5" t="s">
        <v>1067</v>
      </c>
      <c r="D557" s="34" t="s">
        <v>1069</v>
      </c>
      <c r="E557" s="34" t="s">
        <v>1065</v>
      </c>
      <c r="F557" s="29">
        <f>'прил 4'!G40</f>
        <v>875982.65</v>
      </c>
      <c r="G557" s="29">
        <f>'прил 4'!H40</f>
        <v>875982.65</v>
      </c>
      <c r="H557" s="29">
        <f>'прил 4'!I40</f>
        <v>0</v>
      </c>
      <c r="I557" s="99">
        <f t="shared" si="107"/>
        <v>100</v>
      </c>
    </row>
    <row r="558" spans="1:9" ht="66" customHeight="1">
      <c r="A558" s="5" t="s">
        <v>1088</v>
      </c>
      <c r="B558" s="6" t="str">
        <f>'прил 4'!B212</f>
        <v>Организация и осуществление деятельности по опеке и попечительству в отношении совершеннолетних граждан, а также в сфере патронажа  в рамках непрограммных расходов главы муниципального образования и местных администраций</v>
      </c>
      <c r="C558" s="5" t="s">
        <v>721</v>
      </c>
      <c r="D558" s="34"/>
      <c r="E558" s="34"/>
      <c r="F558" s="29">
        <f>F559+F563+F567</f>
        <v>1253900</v>
      </c>
      <c r="G558" s="29">
        <f>G559+G563+G567</f>
        <v>1141207.42</v>
      </c>
      <c r="H558" s="29">
        <f>H559+H563</f>
        <v>1105700</v>
      </c>
      <c r="I558" s="99">
        <f t="shared" si="107"/>
        <v>91.01263418135417</v>
      </c>
    </row>
    <row r="559" spans="1:9" ht="66" customHeight="1">
      <c r="A559" s="5" t="s">
        <v>1089</v>
      </c>
      <c r="B559" s="6" t="s">
        <v>91</v>
      </c>
      <c r="C559" s="5" t="s">
        <v>721</v>
      </c>
      <c r="D559" s="34" t="s">
        <v>92</v>
      </c>
      <c r="E559" s="34"/>
      <c r="F559" s="29">
        <f aca="true" t="shared" si="114" ref="F559:H561">F560</f>
        <v>1154500</v>
      </c>
      <c r="G559" s="29">
        <f t="shared" si="114"/>
        <v>1041807.42</v>
      </c>
      <c r="H559" s="29">
        <f t="shared" si="114"/>
        <v>1006300</v>
      </c>
      <c r="I559" s="99">
        <f t="shared" si="107"/>
        <v>90.23884105673451</v>
      </c>
    </row>
    <row r="560" spans="1:9" ht="31.5">
      <c r="A560" s="5" t="s">
        <v>997</v>
      </c>
      <c r="B560" s="6" t="s">
        <v>93</v>
      </c>
      <c r="C560" s="5" t="s">
        <v>721</v>
      </c>
      <c r="D560" s="34" t="s">
        <v>94</v>
      </c>
      <c r="E560" s="34"/>
      <c r="F560" s="29">
        <f t="shared" si="114"/>
        <v>1154500</v>
      </c>
      <c r="G560" s="29">
        <f t="shared" si="114"/>
        <v>1041807.42</v>
      </c>
      <c r="H560" s="29">
        <f t="shared" si="114"/>
        <v>1006300</v>
      </c>
      <c r="I560" s="99">
        <f t="shared" si="107"/>
        <v>90.23884105673451</v>
      </c>
    </row>
    <row r="561" spans="1:9" ht="15.75">
      <c r="A561" s="5" t="s">
        <v>998</v>
      </c>
      <c r="B561" s="6" t="s">
        <v>170</v>
      </c>
      <c r="C561" s="5" t="s">
        <v>721</v>
      </c>
      <c r="D561" s="34" t="s">
        <v>94</v>
      </c>
      <c r="E561" s="34" t="s">
        <v>126</v>
      </c>
      <c r="F561" s="29">
        <f t="shared" si="114"/>
        <v>1154500</v>
      </c>
      <c r="G561" s="29">
        <f t="shared" si="114"/>
        <v>1041807.42</v>
      </c>
      <c r="H561" s="29">
        <f t="shared" si="114"/>
        <v>1006300</v>
      </c>
      <c r="I561" s="99">
        <f t="shared" si="107"/>
        <v>90.23884105673451</v>
      </c>
    </row>
    <row r="562" spans="1:9" ht="15.75">
      <c r="A562" s="5" t="s">
        <v>999</v>
      </c>
      <c r="B562" s="6" t="s">
        <v>131</v>
      </c>
      <c r="C562" s="5" t="s">
        <v>721</v>
      </c>
      <c r="D562" s="34" t="s">
        <v>94</v>
      </c>
      <c r="E562" s="34" t="s">
        <v>155</v>
      </c>
      <c r="F562" s="29">
        <f>'прил 4'!G214</f>
        <v>1154500</v>
      </c>
      <c r="G562" s="29">
        <f>'прил 4'!H214</f>
        <v>1041807.42</v>
      </c>
      <c r="H562" s="29">
        <f>'прил 4'!I214</f>
        <v>1006300</v>
      </c>
      <c r="I562" s="99">
        <f t="shared" si="107"/>
        <v>90.23884105673451</v>
      </c>
    </row>
    <row r="563" spans="1:9" ht="31.5">
      <c r="A563" s="5" t="s">
        <v>1000</v>
      </c>
      <c r="B563" s="6" t="s">
        <v>268</v>
      </c>
      <c r="C563" s="5" t="s">
        <v>721</v>
      </c>
      <c r="D563" s="34" t="s">
        <v>95</v>
      </c>
      <c r="E563" s="34"/>
      <c r="F563" s="29">
        <f aca="true" t="shared" si="115" ref="F563:H565">F564</f>
        <v>99087</v>
      </c>
      <c r="G563" s="29">
        <f t="shared" si="115"/>
        <v>99087</v>
      </c>
      <c r="H563" s="29">
        <f t="shared" si="115"/>
        <v>99400</v>
      </c>
      <c r="I563" s="99">
        <f t="shared" si="107"/>
        <v>100</v>
      </c>
    </row>
    <row r="564" spans="1:9" ht="31.5">
      <c r="A564" s="5" t="s">
        <v>1001</v>
      </c>
      <c r="B564" s="6" t="s">
        <v>96</v>
      </c>
      <c r="C564" s="5" t="s">
        <v>721</v>
      </c>
      <c r="D564" s="34" t="s">
        <v>97</v>
      </c>
      <c r="E564" s="34"/>
      <c r="F564" s="29">
        <f t="shared" si="115"/>
        <v>99087</v>
      </c>
      <c r="G564" s="29">
        <f t="shared" si="115"/>
        <v>99087</v>
      </c>
      <c r="H564" s="29">
        <f t="shared" si="115"/>
        <v>99400</v>
      </c>
      <c r="I564" s="99">
        <f t="shared" si="107"/>
        <v>100</v>
      </c>
    </row>
    <row r="565" spans="1:9" ht="15.75">
      <c r="A565" s="5" t="s">
        <v>1002</v>
      </c>
      <c r="B565" s="6" t="s">
        <v>170</v>
      </c>
      <c r="C565" s="5" t="s">
        <v>721</v>
      </c>
      <c r="D565" s="34" t="s">
        <v>97</v>
      </c>
      <c r="E565" s="34" t="s">
        <v>126</v>
      </c>
      <c r="F565" s="29">
        <f t="shared" si="115"/>
        <v>99087</v>
      </c>
      <c r="G565" s="29">
        <f t="shared" si="115"/>
        <v>99087</v>
      </c>
      <c r="H565" s="29">
        <f t="shared" si="115"/>
        <v>99400</v>
      </c>
      <c r="I565" s="99">
        <f t="shared" si="107"/>
        <v>100</v>
      </c>
    </row>
    <row r="566" spans="1:9" ht="15.75">
      <c r="A566" s="5" t="s">
        <v>1003</v>
      </c>
      <c r="B566" s="6" t="s">
        <v>131</v>
      </c>
      <c r="C566" s="5" t="s">
        <v>721</v>
      </c>
      <c r="D566" s="34" t="s">
        <v>97</v>
      </c>
      <c r="E566" s="34" t="s">
        <v>155</v>
      </c>
      <c r="F566" s="29">
        <f>'прил 4'!G216</f>
        <v>99087</v>
      </c>
      <c r="G566" s="29">
        <f>'прил 4'!H216</f>
        <v>99087</v>
      </c>
      <c r="H566" s="29">
        <f>'прил 4'!I216</f>
        <v>99400</v>
      </c>
      <c r="I566" s="99">
        <f t="shared" si="107"/>
        <v>100</v>
      </c>
    </row>
    <row r="567" spans="1:9" ht="15.75">
      <c r="A567" s="5" t="s">
        <v>1004</v>
      </c>
      <c r="B567" s="6" t="s">
        <v>100</v>
      </c>
      <c r="C567" s="5" t="s">
        <v>721</v>
      </c>
      <c r="D567" s="34" t="s">
        <v>101</v>
      </c>
      <c r="E567" s="34"/>
      <c r="F567" s="29">
        <f aca="true" t="shared" si="116" ref="F567:H569">F568</f>
        <v>313</v>
      </c>
      <c r="G567" s="29">
        <f t="shared" si="116"/>
        <v>313</v>
      </c>
      <c r="H567" s="29">
        <f t="shared" si="116"/>
        <v>0</v>
      </c>
      <c r="I567" s="99">
        <f t="shared" si="107"/>
        <v>100</v>
      </c>
    </row>
    <row r="568" spans="1:9" ht="15.75">
      <c r="A568" s="5" t="s">
        <v>1005</v>
      </c>
      <c r="B568" s="6" t="s">
        <v>958</v>
      </c>
      <c r="C568" s="5" t="s">
        <v>721</v>
      </c>
      <c r="D568" s="34" t="s">
        <v>711</v>
      </c>
      <c r="E568" s="34"/>
      <c r="F568" s="29">
        <f t="shared" si="116"/>
        <v>313</v>
      </c>
      <c r="G568" s="29">
        <f t="shared" si="116"/>
        <v>313</v>
      </c>
      <c r="H568" s="29">
        <f t="shared" si="116"/>
        <v>0</v>
      </c>
      <c r="I568" s="99">
        <f t="shared" si="107"/>
        <v>100</v>
      </c>
    </row>
    <row r="569" spans="1:9" ht="15.75">
      <c r="A569" s="5" t="s">
        <v>1006</v>
      </c>
      <c r="B569" s="6" t="s">
        <v>170</v>
      </c>
      <c r="C569" s="5" t="s">
        <v>721</v>
      </c>
      <c r="D569" s="34" t="s">
        <v>711</v>
      </c>
      <c r="E569" s="34" t="s">
        <v>126</v>
      </c>
      <c r="F569" s="29">
        <f t="shared" si="116"/>
        <v>313</v>
      </c>
      <c r="G569" s="29">
        <f t="shared" si="116"/>
        <v>313</v>
      </c>
      <c r="H569" s="29">
        <f t="shared" si="116"/>
        <v>0</v>
      </c>
      <c r="I569" s="99">
        <f t="shared" si="107"/>
        <v>100</v>
      </c>
    </row>
    <row r="570" spans="1:9" ht="15.75">
      <c r="A570" s="5" t="s">
        <v>1007</v>
      </c>
      <c r="B570" s="6" t="s">
        <v>131</v>
      </c>
      <c r="C570" s="5" t="s">
        <v>721</v>
      </c>
      <c r="D570" s="34" t="s">
        <v>711</v>
      </c>
      <c r="E570" s="34" t="s">
        <v>155</v>
      </c>
      <c r="F570" s="29">
        <f>'прил 4'!G218</f>
        <v>313</v>
      </c>
      <c r="G570" s="29">
        <f>'прил 4'!H218</f>
        <v>313</v>
      </c>
      <c r="H570" s="29">
        <f>'прил 4'!I218</f>
        <v>0</v>
      </c>
      <c r="I570" s="99">
        <f t="shared" si="107"/>
        <v>100</v>
      </c>
    </row>
    <row r="571" spans="1:9" ht="65.25" customHeight="1">
      <c r="A571" s="5" t="s">
        <v>1008</v>
      </c>
      <c r="B571" s="6" t="s">
        <v>670</v>
      </c>
      <c r="C571" s="5" t="s">
        <v>585</v>
      </c>
      <c r="D571" s="5" t="s">
        <v>89</v>
      </c>
      <c r="E571" s="34"/>
      <c r="F571" s="29">
        <f>F572+F577+F581</f>
        <v>35352559.66</v>
      </c>
      <c r="G571" s="29">
        <f>G572+G577+G581</f>
        <v>34976592.41</v>
      </c>
      <c r="H571" s="29">
        <f>H572+H577+H581</f>
        <v>27310256</v>
      </c>
      <c r="I571" s="99">
        <f t="shared" si="107"/>
        <v>98.93652042846168</v>
      </c>
    </row>
    <row r="572" spans="1:9" ht="68.25" customHeight="1">
      <c r="A572" s="5" t="s">
        <v>1009</v>
      </c>
      <c r="B572" s="6" t="s">
        <v>91</v>
      </c>
      <c r="C572" s="5" t="s">
        <v>585</v>
      </c>
      <c r="D572" s="5" t="s">
        <v>92</v>
      </c>
      <c r="E572" s="34"/>
      <c r="F572" s="29">
        <f aca="true" t="shared" si="117" ref="F572:H573">F573</f>
        <v>23718734</v>
      </c>
      <c r="G572" s="29">
        <f t="shared" si="117"/>
        <v>23661059.82</v>
      </c>
      <c r="H572" s="29">
        <f t="shared" si="117"/>
        <v>23251256</v>
      </c>
      <c r="I572" s="99">
        <f t="shared" si="107"/>
        <v>99.75684123781649</v>
      </c>
    </row>
    <row r="573" spans="1:9" ht="31.5">
      <c r="A573" s="5" t="s">
        <v>1010</v>
      </c>
      <c r="B573" s="6" t="s">
        <v>93</v>
      </c>
      <c r="C573" s="5" t="s">
        <v>585</v>
      </c>
      <c r="D573" s="5" t="s">
        <v>94</v>
      </c>
      <c r="E573" s="34"/>
      <c r="F573" s="29">
        <f t="shared" si="117"/>
        <v>23718734</v>
      </c>
      <c r="G573" s="29">
        <f t="shared" si="117"/>
        <v>23661059.82</v>
      </c>
      <c r="H573" s="29">
        <f t="shared" si="117"/>
        <v>23251256</v>
      </c>
      <c r="I573" s="99">
        <f t="shared" si="107"/>
        <v>99.75684123781649</v>
      </c>
    </row>
    <row r="574" spans="1:9" ht="15.75">
      <c r="A574" s="5" t="s">
        <v>1011</v>
      </c>
      <c r="B574" s="39" t="s">
        <v>90</v>
      </c>
      <c r="C574" s="5" t="s">
        <v>585</v>
      </c>
      <c r="D574" s="5" t="s">
        <v>94</v>
      </c>
      <c r="E574" s="34" t="s">
        <v>146</v>
      </c>
      <c r="F574" s="29">
        <f>F575+F576</f>
        <v>23718734</v>
      </c>
      <c r="G574" s="29">
        <f>G575+G576</f>
        <v>23661059.82</v>
      </c>
      <c r="H574" s="29">
        <f>H575+H576</f>
        <v>23251256</v>
      </c>
      <c r="I574" s="99">
        <f t="shared" si="107"/>
        <v>99.75684123781649</v>
      </c>
    </row>
    <row r="575" spans="1:9" ht="31.5">
      <c r="A575" s="5" t="s">
        <v>1012</v>
      </c>
      <c r="B575" s="21" t="s">
        <v>79</v>
      </c>
      <c r="C575" s="5" t="s">
        <v>585</v>
      </c>
      <c r="D575" s="5" t="s">
        <v>94</v>
      </c>
      <c r="E575" s="34" t="s">
        <v>147</v>
      </c>
      <c r="F575" s="29">
        <f>'прил 4'!G18</f>
        <v>2132722</v>
      </c>
      <c r="G575" s="29">
        <f>'прил 4'!H18</f>
        <v>2122300.12</v>
      </c>
      <c r="H575" s="29">
        <f>'прил 4'!I18</f>
        <v>1897379</v>
      </c>
      <c r="I575" s="99">
        <f t="shared" si="107"/>
        <v>99.51133434174731</v>
      </c>
    </row>
    <row r="576" spans="1:9" ht="47.25">
      <c r="A576" s="5" t="s">
        <v>1013</v>
      </c>
      <c r="B576" s="21" t="s">
        <v>83</v>
      </c>
      <c r="C576" s="5" t="s">
        <v>585</v>
      </c>
      <c r="D576" s="5" t="s">
        <v>94</v>
      </c>
      <c r="E576" s="34" t="s">
        <v>124</v>
      </c>
      <c r="F576" s="29">
        <f>'прил 4'!G24</f>
        <v>21586012</v>
      </c>
      <c r="G576" s="29">
        <f>'прил 4'!H24</f>
        <v>21538759.7</v>
      </c>
      <c r="H576" s="29">
        <f>'прил 4'!I24</f>
        <v>21353877</v>
      </c>
      <c r="I576" s="99">
        <f t="shared" si="107"/>
        <v>99.78109759227411</v>
      </c>
    </row>
    <row r="577" spans="1:9" ht="31.5">
      <c r="A577" s="5" t="s">
        <v>1014</v>
      </c>
      <c r="B577" s="6" t="s">
        <v>268</v>
      </c>
      <c r="C577" s="5" t="s">
        <v>585</v>
      </c>
      <c r="D577" s="5" t="s">
        <v>95</v>
      </c>
      <c r="E577" s="34"/>
      <c r="F577" s="29">
        <f aca="true" t="shared" si="118" ref="F577:H579">F578</f>
        <v>10984477.37</v>
      </c>
      <c r="G577" s="29">
        <f t="shared" si="118"/>
        <v>10666484.9</v>
      </c>
      <c r="H577" s="29">
        <f t="shared" si="118"/>
        <v>4059000</v>
      </c>
      <c r="I577" s="99">
        <f t="shared" si="107"/>
        <v>97.10507419434923</v>
      </c>
    </row>
    <row r="578" spans="1:9" ht="31.5">
      <c r="A578" s="5" t="s">
        <v>1015</v>
      </c>
      <c r="B578" s="6" t="s">
        <v>96</v>
      </c>
      <c r="C578" s="5" t="s">
        <v>585</v>
      </c>
      <c r="D578" s="5" t="s">
        <v>97</v>
      </c>
      <c r="E578" s="34"/>
      <c r="F578" s="29">
        <f t="shared" si="118"/>
        <v>10984477.37</v>
      </c>
      <c r="G578" s="29">
        <f t="shared" si="118"/>
        <v>10666484.9</v>
      </c>
      <c r="H578" s="29">
        <f t="shared" si="118"/>
        <v>4059000</v>
      </c>
      <c r="I578" s="99">
        <f t="shared" si="107"/>
        <v>97.10507419434923</v>
      </c>
    </row>
    <row r="579" spans="1:9" ht="15.75">
      <c r="A579" s="5" t="s">
        <v>1016</v>
      </c>
      <c r="B579" s="39" t="s">
        <v>90</v>
      </c>
      <c r="C579" s="5" t="s">
        <v>585</v>
      </c>
      <c r="D579" s="5" t="s">
        <v>97</v>
      </c>
      <c r="E579" s="34" t="s">
        <v>146</v>
      </c>
      <c r="F579" s="29">
        <f t="shared" si="118"/>
        <v>10984477.37</v>
      </c>
      <c r="G579" s="29">
        <f t="shared" si="118"/>
        <v>10666484.9</v>
      </c>
      <c r="H579" s="29">
        <f t="shared" si="118"/>
        <v>4059000</v>
      </c>
      <c r="I579" s="99">
        <f t="shared" si="107"/>
        <v>97.10507419434923</v>
      </c>
    </row>
    <row r="580" spans="1:9" ht="47.25">
      <c r="A580" s="5" t="s">
        <v>1017</v>
      </c>
      <c r="B580" s="21" t="s">
        <v>83</v>
      </c>
      <c r="C580" s="5" t="s">
        <v>585</v>
      </c>
      <c r="D580" s="5" t="s">
        <v>97</v>
      </c>
      <c r="E580" s="34" t="s">
        <v>124</v>
      </c>
      <c r="F580" s="29">
        <f>'прил 4'!G26</f>
        <v>10984477.37</v>
      </c>
      <c r="G580" s="29">
        <f>'прил 4'!H26</f>
        <v>10666484.9</v>
      </c>
      <c r="H580" s="29">
        <f>'прил 4'!I26</f>
        <v>4059000</v>
      </c>
      <c r="I580" s="99">
        <f t="shared" si="107"/>
        <v>97.10507419434923</v>
      </c>
    </row>
    <row r="581" spans="1:9" ht="15.75">
      <c r="A581" s="5" t="s">
        <v>1018</v>
      </c>
      <c r="B581" s="6" t="s">
        <v>100</v>
      </c>
      <c r="C581" s="5" t="s">
        <v>585</v>
      </c>
      <c r="D581" s="5" t="s">
        <v>101</v>
      </c>
      <c r="E581" s="34"/>
      <c r="F581" s="29">
        <f>F585+F582</f>
        <v>649348.29</v>
      </c>
      <c r="G581" s="29">
        <f>G585+G582</f>
        <v>649047.69</v>
      </c>
      <c r="H581" s="29">
        <f>H585+H582</f>
        <v>0</v>
      </c>
      <c r="I581" s="99">
        <f t="shared" si="107"/>
        <v>99.95370743180057</v>
      </c>
    </row>
    <row r="582" spans="1:9" ht="15.75">
      <c r="A582" s="5" t="s">
        <v>1019</v>
      </c>
      <c r="B582" s="6" t="s">
        <v>948</v>
      </c>
      <c r="C582" s="5" t="s">
        <v>585</v>
      </c>
      <c r="D582" s="5" t="s">
        <v>947</v>
      </c>
      <c r="E582" s="34"/>
      <c r="F582" s="29">
        <f aca="true" t="shared" si="119" ref="F582:H583">F583</f>
        <v>237619.08</v>
      </c>
      <c r="G582" s="29">
        <f t="shared" si="119"/>
        <v>237319.08</v>
      </c>
      <c r="H582" s="29">
        <f t="shared" si="119"/>
        <v>0</v>
      </c>
      <c r="I582" s="99">
        <f t="shared" si="107"/>
        <v>99.87374751219474</v>
      </c>
    </row>
    <row r="583" spans="1:9" ht="15.75">
      <c r="A583" s="5" t="s">
        <v>1020</v>
      </c>
      <c r="B583" s="39" t="s">
        <v>90</v>
      </c>
      <c r="C583" s="5" t="s">
        <v>585</v>
      </c>
      <c r="D583" s="5" t="s">
        <v>947</v>
      </c>
      <c r="E583" s="34" t="s">
        <v>146</v>
      </c>
      <c r="F583" s="29">
        <f t="shared" si="119"/>
        <v>237619.08</v>
      </c>
      <c r="G583" s="29">
        <f t="shared" si="119"/>
        <v>237319.08</v>
      </c>
      <c r="H583" s="29">
        <f t="shared" si="119"/>
        <v>0</v>
      </c>
      <c r="I583" s="99">
        <f t="shared" si="107"/>
        <v>99.87374751219474</v>
      </c>
    </row>
    <row r="584" spans="1:9" ht="47.25">
      <c r="A584" s="5" t="s">
        <v>1021</v>
      </c>
      <c r="B584" s="21" t="s">
        <v>83</v>
      </c>
      <c r="C584" s="5" t="s">
        <v>585</v>
      </c>
      <c r="D584" s="5" t="s">
        <v>947</v>
      </c>
      <c r="E584" s="34" t="s">
        <v>124</v>
      </c>
      <c r="F584" s="29">
        <f>'прил 4'!G28</f>
        <v>237619.08</v>
      </c>
      <c r="G584" s="29">
        <f>'прил 4'!H28</f>
        <v>237319.08</v>
      </c>
      <c r="H584" s="29">
        <f>'прил 4'!I28</f>
        <v>0</v>
      </c>
      <c r="I584" s="99">
        <f t="shared" si="107"/>
        <v>99.87374751219474</v>
      </c>
    </row>
    <row r="585" spans="1:9" ht="15.75">
      <c r="A585" s="5" t="s">
        <v>1022</v>
      </c>
      <c r="B585" s="6" t="s">
        <v>712</v>
      </c>
      <c r="C585" s="5" t="s">
        <v>585</v>
      </c>
      <c r="D585" s="5" t="s">
        <v>711</v>
      </c>
      <c r="E585" s="34"/>
      <c r="F585" s="29">
        <f aca="true" t="shared" si="120" ref="F585:H586">F586</f>
        <v>411729.21</v>
      </c>
      <c r="G585" s="29">
        <f t="shared" si="120"/>
        <v>411728.61</v>
      </c>
      <c r="H585" s="29">
        <f t="shared" si="120"/>
        <v>0</v>
      </c>
      <c r="I585" s="99">
        <f t="shared" si="107"/>
        <v>99.999854273152</v>
      </c>
    </row>
    <row r="586" spans="1:9" ht="15.75">
      <c r="A586" s="5" t="s">
        <v>1023</v>
      </c>
      <c r="B586" s="39" t="s">
        <v>90</v>
      </c>
      <c r="C586" s="5" t="s">
        <v>585</v>
      </c>
      <c r="D586" s="5" t="s">
        <v>711</v>
      </c>
      <c r="E586" s="34" t="s">
        <v>146</v>
      </c>
      <c r="F586" s="29">
        <f t="shared" si="120"/>
        <v>411729.21</v>
      </c>
      <c r="G586" s="29">
        <f t="shared" si="120"/>
        <v>411728.61</v>
      </c>
      <c r="H586" s="29">
        <f t="shared" si="120"/>
        <v>0</v>
      </c>
      <c r="I586" s="99">
        <f t="shared" si="107"/>
        <v>99.999854273152</v>
      </c>
    </row>
    <row r="587" spans="1:9" ht="49.5" customHeight="1">
      <c r="A587" s="5" t="s">
        <v>1024</v>
      </c>
      <c r="B587" s="21" t="s">
        <v>83</v>
      </c>
      <c r="C587" s="5" t="s">
        <v>585</v>
      </c>
      <c r="D587" s="5" t="s">
        <v>711</v>
      </c>
      <c r="E587" s="34" t="s">
        <v>124</v>
      </c>
      <c r="F587" s="29">
        <f>'прил 4'!G29</f>
        <v>411729.21</v>
      </c>
      <c r="G587" s="29">
        <f>'прил 4'!H29</f>
        <v>411728.61</v>
      </c>
      <c r="H587" s="29">
        <f>'прил 4'!I29</f>
        <v>0</v>
      </c>
      <c r="I587" s="99">
        <f t="shared" si="107"/>
        <v>99.999854273152</v>
      </c>
    </row>
    <row r="588" spans="1:9" ht="81" customHeight="1">
      <c r="A588" s="5" t="s">
        <v>1025</v>
      </c>
      <c r="B588" s="6" t="str">
        <f>'прил 4'!B74</f>
        <v>Обеспечение деятельности (оказание услуг)  МКУ "Правовое сопровождение и хозяйственное обеспечение деятельности администрации Ирбейского района" в рамках непрограммных расходов главы муниципального образования и местных администраций</v>
      </c>
      <c r="C588" s="5" t="s">
        <v>676</v>
      </c>
      <c r="D588" s="5"/>
      <c r="E588" s="34"/>
      <c r="F588" s="29">
        <f>F589+F593+F601+F597</f>
        <v>12563143.1</v>
      </c>
      <c r="G588" s="29">
        <f>G589+G593+G601+G597</f>
        <v>12553766.969999999</v>
      </c>
      <c r="H588" s="29">
        <f>H589+H593</f>
        <v>7883028</v>
      </c>
      <c r="I588" s="99">
        <f aca="true" t="shared" si="121" ref="I588:I651">G588/F588*100</f>
        <v>99.92536795986985</v>
      </c>
    </row>
    <row r="589" spans="1:9" ht="66.75" customHeight="1">
      <c r="A589" s="5" t="s">
        <v>1026</v>
      </c>
      <c r="B589" s="6" t="s">
        <v>91</v>
      </c>
      <c r="C589" s="5" t="s">
        <v>676</v>
      </c>
      <c r="D589" s="5" t="s">
        <v>92</v>
      </c>
      <c r="E589" s="34"/>
      <c r="F589" s="29">
        <f aca="true" t="shared" si="122" ref="F589:H591">F590</f>
        <v>9451198.54</v>
      </c>
      <c r="G589" s="29">
        <f t="shared" si="122"/>
        <v>9448504.68</v>
      </c>
      <c r="H589" s="29">
        <f t="shared" si="122"/>
        <v>7858028</v>
      </c>
      <c r="I589" s="99">
        <f t="shared" si="121"/>
        <v>99.9714971599782</v>
      </c>
    </row>
    <row r="590" spans="1:9" ht="15.75">
      <c r="A590" s="5" t="s">
        <v>1027</v>
      </c>
      <c r="B590" s="6" t="s">
        <v>168</v>
      </c>
      <c r="C590" s="5" t="s">
        <v>676</v>
      </c>
      <c r="D590" s="5" t="s">
        <v>171</v>
      </c>
      <c r="E590" s="34"/>
      <c r="F590" s="29">
        <f t="shared" si="122"/>
        <v>9451198.54</v>
      </c>
      <c r="G590" s="29">
        <f t="shared" si="122"/>
        <v>9448504.68</v>
      </c>
      <c r="H590" s="29">
        <f t="shared" si="122"/>
        <v>7858028</v>
      </c>
      <c r="I590" s="99">
        <f t="shared" si="121"/>
        <v>99.9714971599782</v>
      </c>
    </row>
    <row r="591" spans="1:9" ht="15.75">
      <c r="A591" s="5" t="s">
        <v>1028</v>
      </c>
      <c r="B591" s="6" t="s">
        <v>90</v>
      </c>
      <c r="C591" s="5" t="s">
        <v>676</v>
      </c>
      <c r="D591" s="5" t="s">
        <v>171</v>
      </c>
      <c r="E591" s="34" t="s">
        <v>146</v>
      </c>
      <c r="F591" s="29">
        <f t="shared" si="122"/>
        <v>9451198.54</v>
      </c>
      <c r="G591" s="29">
        <f t="shared" si="122"/>
        <v>9448504.68</v>
      </c>
      <c r="H591" s="29">
        <f t="shared" si="122"/>
        <v>7858028</v>
      </c>
      <c r="I591" s="99">
        <f t="shared" si="121"/>
        <v>99.9714971599782</v>
      </c>
    </row>
    <row r="592" spans="1:9" ht="15.75">
      <c r="A592" s="5" t="s">
        <v>1029</v>
      </c>
      <c r="B592" s="33" t="s">
        <v>34</v>
      </c>
      <c r="C592" s="5" t="s">
        <v>676</v>
      </c>
      <c r="D592" s="5" t="s">
        <v>171</v>
      </c>
      <c r="E592" s="34" t="s">
        <v>48</v>
      </c>
      <c r="F592" s="29">
        <f>'прил 4'!G76</f>
        <v>9451198.54</v>
      </c>
      <c r="G592" s="29">
        <f>'прил 4'!H76</f>
        <v>9448504.68</v>
      </c>
      <c r="H592" s="29">
        <f>'прил 4'!I76</f>
        <v>7858028</v>
      </c>
      <c r="I592" s="99">
        <f t="shared" si="121"/>
        <v>99.9714971599782</v>
      </c>
    </row>
    <row r="593" spans="1:9" ht="31.5">
      <c r="A593" s="5" t="s">
        <v>1030</v>
      </c>
      <c r="B593" s="6" t="s">
        <v>268</v>
      </c>
      <c r="C593" s="5" t="s">
        <v>676</v>
      </c>
      <c r="D593" s="5" t="s">
        <v>95</v>
      </c>
      <c r="E593" s="34"/>
      <c r="F593" s="29">
        <f aca="true" t="shared" si="123" ref="F593:H595">F594</f>
        <v>3106944.56</v>
      </c>
      <c r="G593" s="29">
        <f t="shared" si="123"/>
        <v>3100262.29</v>
      </c>
      <c r="H593" s="29">
        <f t="shared" si="123"/>
        <v>25000</v>
      </c>
      <c r="I593" s="99">
        <f t="shared" si="121"/>
        <v>99.78492471072609</v>
      </c>
    </row>
    <row r="594" spans="1:9" ht="31.5">
      <c r="A594" s="5" t="s">
        <v>1031</v>
      </c>
      <c r="B594" s="6" t="s">
        <v>96</v>
      </c>
      <c r="C594" s="5" t="s">
        <v>676</v>
      </c>
      <c r="D594" s="5" t="s">
        <v>97</v>
      </c>
      <c r="E594" s="34"/>
      <c r="F594" s="29">
        <f t="shared" si="123"/>
        <v>3106944.56</v>
      </c>
      <c r="G594" s="29">
        <f t="shared" si="123"/>
        <v>3100262.29</v>
      </c>
      <c r="H594" s="29">
        <f t="shared" si="123"/>
        <v>25000</v>
      </c>
      <c r="I594" s="99">
        <f t="shared" si="121"/>
        <v>99.78492471072609</v>
      </c>
    </row>
    <row r="595" spans="1:9" ht="15.75">
      <c r="A595" s="5" t="s">
        <v>1032</v>
      </c>
      <c r="B595" s="6" t="s">
        <v>90</v>
      </c>
      <c r="C595" s="5" t="s">
        <v>676</v>
      </c>
      <c r="D595" s="5" t="s">
        <v>97</v>
      </c>
      <c r="E595" s="34" t="s">
        <v>146</v>
      </c>
      <c r="F595" s="29">
        <f t="shared" si="123"/>
        <v>3106944.56</v>
      </c>
      <c r="G595" s="29">
        <f t="shared" si="123"/>
        <v>3100262.29</v>
      </c>
      <c r="H595" s="29">
        <f t="shared" si="123"/>
        <v>25000</v>
      </c>
      <c r="I595" s="99">
        <f t="shared" si="121"/>
        <v>99.78492471072609</v>
      </c>
    </row>
    <row r="596" spans="1:9" ht="15.75">
      <c r="A596" s="5" t="s">
        <v>1033</v>
      </c>
      <c r="B596" s="33" t="s">
        <v>34</v>
      </c>
      <c r="C596" s="5" t="s">
        <v>676</v>
      </c>
      <c r="D596" s="5" t="s">
        <v>97</v>
      </c>
      <c r="E596" s="34" t="s">
        <v>48</v>
      </c>
      <c r="F596" s="29">
        <f>'прил 4'!G78</f>
        <v>3106944.56</v>
      </c>
      <c r="G596" s="29">
        <f>'прил 4'!H78</f>
        <v>3100262.29</v>
      </c>
      <c r="H596" s="29">
        <f>'прил 4'!I78</f>
        <v>25000</v>
      </c>
      <c r="I596" s="99">
        <f t="shared" si="121"/>
        <v>99.78492471072609</v>
      </c>
    </row>
    <row r="597" spans="1:9" ht="15.75">
      <c r="A597" s="5" t="s">
        <v>1034</v>
      </c>
      <c r="B597" s="6" t="s">
        <v>98</v>
      </c>
      <c r="C597" s="5" t="s">
        <v>676</v>
      </c>
      <c r="D597" s="5" t="s">
        <v>99</v>
      </c>
      <c r="E597" s="34"/>
      <c r="F597" s="29">
        <f aca="true" t="shared" si="124" ref="F597:H599">F598</f>
        <v>3000</v>
      </c>
      <c r="G597" s="29">
        <f t="shared" si="124"/>
        <v>3000</v>
      </c>
      <c r="H597" s="29">
        <f t="shared" si="124"/>
        <v>0</v>
      </c>
      <c r="I597" s="99">
        <f t="shared" si="121"/>
        <v>100</v>
      </c>
    </row>
    <row r="598" spans="1:9" ht="31.5">
      <c r="A598" s="5" t="s">
        <v>1035</v>
      </c>
      <c r="B598" s="6" t="s">
        <v>580</v>
      </c>
      <c r="C598" s="5" t="s">
        <v>676</v>
      </c>
      <c r="D598" s="5" t="s">
        <v>388</v>
      </c>
      <c r="E598" s="34"/>
      <c r="F598" s="29">
        <f t="shared" si="124"/>
        <v>3000</v>
      </c>
      <c r="G598" s="29">
        <f t="shared" si="124"/>
        <v>3000</v>
      </c>
      <c r="H598" s="29">
        <f t="shared" si="124"/>
        <v>0</v>
      </c>
      <c r="I598" s="99">
        <f t="shared" si="121"/>
        <v>100</v>
      </c>
    </row>
    <row r="599" spans="1:9" ht="15.75">
      <c r="A599" s="5" t="s">
        <v>1036</v>
      </c>
      <c r="B599" s="6" t="s">
        <v>90</v>
      </c>
      <c r="C599" s="5" t="s">
        <v>676</v>
      </c>
      <c r="D599" s="5" t="s">
        <v>388</v>
      </c>
      <c r="E599" s="34" t="s">
        <v>146</v>
      </c>
      <c r="F599" s="29">
        <f t="shared" si="124"/>
        <v>3000</v>
      </c>
      <c r="G599" s="29">
        <f t="shared" si="124"/>
        <v>3000</v>
      </c>
      <c r="H599" s="29">
        <f t="shared" si="124"/>
        <v>0</v>
      </c>
      <c r="I599" s="99">
        <f t="shared" si="121"/>
        <v>100</v>
      </c>
    </row>
    <row r="600" spans="1:9" ht="15.75">
      <c r="A600" s="5" t="s">
        <v>1037</v>
      </c>
      <c r="B600" s="33" t="s">
        <v>34</v>
      </c>
      <c r="C600" s="5" t="s">
        <v>676</v>
      </c>
      <c r="D600" s="5" t="s">
        <v>388</v>
      </c>
      <c r="E600" s="34" t="s">
        <v>48</v>
      </c>
      <c r="F600" s="29">
        <f>'прил 4'!G80</f>
        <v>3000</v>
      </c>
      <c r="G600" s="29">
        <f>'прил 4'!H80</f>
        <v>3000</v>
      </c>
      <c r="H600" s="29">
        <f>'прил 4'!I80</f>
        <v>0</v>
      </c>
      <c r="I600" s="99">
        <f t="shared" si="121"/>
        <v>100</v>
      </c>
    </row>
    <row r="601" spans="1:9" ht="15.75">
      <c r="A601" s="5" t="s">
        <v>1038</v>
      </c>
      <c r="B601" s="6" t="s">
        <v>100</v>
      </c>
      <c r="C601" s="5" t="s">
        <v>676</v>
      </c>
      <c r="D601" s="5" t="s">
        <v>101</v>
      </c>
      <c r="E601" s="34"/>
      <c r="F601" s="29">
        <f aca="true" t="shared" si="125" ref="F601:H603">F602</f>
        <v>2000</v>
      </c>
      <c r="G601" s="29">
        <f t="shared" si="125"/>
        <v>2000</v>
      </c>
      <c r="H601" s="29">
        <f t="shared" si="125"/>
        <v>0</v>
      </c>
      <c r="I601" s="99">
        <f t="shared" si="121"/>
        <v>100</v>
      </c>
    </row>
    <row r="602" spans="1:9" ht="15.75">
      <c r="A602" s="5" t="s">
        <v>1039</v>
      </c>
      <c r="B602" s="6" t="s">
        <v>712</v>
      </c>
      <c r="C602" s="5" t="s">
        <v>676</v>
      </c>
      <c r="D602" s="5" t="s">
        <v>711</v>
      </c>
      <c r="E602" s="34"/>
      <c r="F602" s="29">
        <f t="shared" si="125"/>
        <v>2000</v>
      </c>
      <c r="G602" s="29">
        <f t="shared" si="125"/>
        <v>2000</v>
      </c>
      <c r="H602" s="29">
        <f t="shared" si="125"/>
        <v>0</v>
      </c>
      <c r="I602" s="99">
        <f t="shared" si="121"/>
        <v>100</v>
      </c>
    </row>
    <row r="603" spans="1:9" ht="15.75">
      <c r="A603" s="5" t="s">
        <v>1040</v>
      </c>
      <c r="B603" s="6" t="s">
        <v>90</v>
      </c>
      <c r="C603" s="5" t="s">
        <v>676</v>
      </c>
      <c r="D603" s="5" t="s">
        <v>711</v>
      </c>
      <c r="E603" s="34" t="s">
        <v>146</v>
      </c>
      <c r="F603" s="29">
        <f t="shared" si="125"/>
        <v>2000</v>
      </c>
      <c r="G603" s="29">
        <f t="shared" si="125"/>
        <v>2000</v>
      </c>
      <c r="H603" s="29">
        <f t="shared" si="125"/>
        <v>0</v>
      </c>
      <c r="I603" s="99">
        <f t="shared" si="121"/>
        <v>100</v>
      </c>
    </row>
    <row r="604" spans="1:9" ht="15.75">
      <c r="A604" s="5" t="s">
        <v>1041</v>
      </c>
      <c r="B604" s="33" t="s">
        <v>34</v>
      </c>
      <c r="C604" s="5" t="s">
        <v>676</v>
      </c>
      <c r="D604" s="5" t="s">
        <v>711</v>
      </c>
      <c r="E604" s="34" t="s">
        <v>48</v>
      </c>
      <c r="F604" s="29">
        <f>'прил 4'!G82</f>
        <v>2000</v>
      </c>
      <c r="G604" s="29">
        <f>'прил 4'!H82</f>
        <v>2000</v>
      </c>
      <c r="H604" s="29">
        <f>'прил 4'!I82</f>
        <v>0</v>
      </c>
      <c r="I604" s="99">
        <f t="shared" si="121"/>
        <v>100</v>
      </c>
    </row>
    <row r="605" spans="1:9" ht="47.25">
      <c r="A605" s="5" t="s">
        <v>1042</v>
      </c>
      <c r="B605" s="6" t="str">
        <f>'прил 4'!B155</f>
        <v>Содержание муниципального имущества (жилищный фонд) в рамках непрограммные расходов  главы муниципального образования и местных администраций</v>
      </c>
      <c r="C605" s="5" t="s">
        <v>704</v>
      </c>
      <c r="D605" s="5"/>
      <c r="E605" s="34"/>
      <c r="F605" s="29">
        <f>F606</f>
        <v>750275.15</v>
      </c>
      <c r="G605" s="29">
        <f>G606</f>
        <v>750274.19</v>
      </c>
      <c r="H605" s="29">
        <f aca="true" t="shared" si="126" ref="H605:H610">H606</f>
        <v>650000</v>
      </c>
      <c r="I605" s="99">
        <f t="shared" si="121"/>
        <v>99.9998720469417</v>
      </c>
    </row>
    <row r="606" spans="1:9" ht="31.5">
      <c r="A606" s="5" t="s">
        <v>1043</v>
      </c>
      <c r="B606" s="6" t="s">
        <v>268</v>
      </c>
      <c r="C606" s="5" t="s">
        <v>704</v>
      </c>
      <c r="D606" s="5" t="s">
        <v>95</v>
      </c>
      <c r="E606" s="34"/>
      <c r="F606" s="29">
        <f>F607</f>
        <v>750275.15</v>
      </c>
      <c r="G606" s="29">
        <f>G607</f>
        <v>750274.19</v>
      </c>
      <c r="H606" s="29">
        <f t="shared" si="126"/>
        <v>650000</v>
      </c>
      <c r="I606" s="99">
        <f t="shared" si="121"/>
        <v>99.9998720469417</v>
      </c>
    </row>
    <row r="607" spans="1:9" ht="31.5">
      <c r="A607" s="5" t="s">
        <v>1044</v>
      </c>
      <c r="B607" s="6" t="s">
        <v>96</v>
      </c>
      <c r="C607" s="5" t="s">
        <v>704</v>
      </c>
      <c r="D607" s="5" t="s">
        <v>97</v>
      </c>
      <c r="E607" s="34"/>
      <c r="F607" s="29">
        <f>F610+F608</f>
        <v>750275.15</v>
      </c>
      <c r="G607" s="29">
        <f>G610+G608</f>
        <v>750274.19</v>
      </c>
      <c r="H607" s="29">
        <f>H610+H608</f>
        <v>650000</v>
      </c>
      <c r="I607" s="99">
        <f t="shared" si="121"/>
        <v>99.9998720469417</v>
      </c>
    </row>
    <row r="608" spans="1:9" ht="15.75">
      <c r="A608" s="5" t="s">
        <v>1045</v>
      </c>
      <c r="B608" s="6" t="s">
        <v>90</v>
      </c>
      <c r="C608" s="5" t="s">
        <v>704</v>
      </c>
      <c r="D608" s="5" t="s">
        <v>97</v>
      </c>
      <c r="E608" s="34" t="s">
        <v>146</v>
      </c>
      <c r="F608" s="29">
        <f>F609</f>
        <v>570275.15</v>
      </c>
      <c r="G608" s="29">
        <f>G609</f>
        <v>570274.19</v>
      </c>
      <c r="H608" s="29">
        <f>H609</f>
        <v>500000</v>
      </c>
      <c r="I608" s="99">
        <f t="shared" si="121"/>
        <v>99.99983166020822</v>
      </c>
    </row>
    <row r="609" spans="1:9" ht="15.75">
      <c r="A609" s="5" t="s">
        <v>1046</v>
      </c>
      <c r="B609" s="33" t="s">
        <v>34</v>
      </c>
      <c r="C609" s="5" t="s">
        <v>704</v>
      </c>
      <c r="D609" s="5" t="s">
        <v>97</v>
      </c>
      <c r="E609" s="34" t="s">
        <v>48</v>
      </c>
      <c r="F609" s="29">
        <f>'прил 4'!G85</f>
        <v>570275.15</v>
      </c>
      <c r="G609" s="29">
        <f>'прил 4'!H85</f>
        <v>570274.19</v>
      </c>
      <c r="H609" s="29">
        <f>'прил 4'!I85</f>
        <v>500000</v>
      </c>
      <c r="I609" s="99">
        <f t="shared" si="121"/>
        <v>99.99983166020822</v>
      </c>
    </row>
    <row r="610" spans="1:9" ht="15.75">
      <c r="A610" s="5" t="s">
        <v>167</v>
      </c>
      <c r="B610" s="6" t="s">
        <v>545</v>
      </c>
      <c r="C610" s="5" t="s">
        <v>704</v>
      </c>
      <c r="D610" s="5" t="s">
        <v>97</v>
      </c>
      <c r="E610" s="34" t="s">
        <v>157</v>
      </c>
      <c r="F610" s="29">
        <f>F611</f>
        <v>180000</v>
      </c>
      <c r="G610" s="29">
        <f>G611</f>
        <v>180000</v>
      </c>
      <c r="H610" s="29">
        <f t="shared" si="126"/>
        <v>150000</v>
      </c>
      <c r="I610" s="99">
        <f t="shared" si="121"/>
        <v>100</v>
      </c>
    </row>
    <row r="611" spans="1:9" ht="15.75">
      <c r="A611" s="5" t="s">
        <v>1047</v>
      </c>
      <c r="B611" s="6" t="s">
        <v>703</v>
      </c>
      <c r="C611" s="5" t="s">
        <v>704</v>
      </c>
      <c r="D611" s="5" t="s">
        <v>97</v>
      </c>
      <c r="E611" s="34" t="s">
        <v>702</v>
      </c>
      <c r="F611" s="29">
        <f>'прил 4'!G157</f>
        <v>180000</v>
      </c>
      <c r="G611" s="29">
        <f>'прил 4'!H157</f>
        <v>180000</v>
      </c>
      <c r="H611" s="29">
        <f>'прил 4'!I157</f>
        <v>150000</v>
      </c>
      <c r="I611" s="99">
        <f t="shared" si="121"/>
        <v>100</v>
      </c>
    </row>
    <row r="612" spans="1:9" ht="15.75">
      <c r="A612" s="5" t="s">
        <v>1048</v>
      </c>
      <c r="B612" s="6" t="s">
        <v>164</v>
      </c>
      <c r="C612" s="5" t="s">
        <v>586</v>
      </c>
      <c r="D612" s="5"/>
      <c r="E612" s="34"/>
      <c r="F612" s="29">
        <f>F624+F617+F613</f>
        <v>700000.0000000001</v>
      </c>
      <c r="G612" s="29">
        <f>G624+G617+G613</f>
        <v>674411.2</v>
      </c>
      <c r="H612" s="29">
        <f>H624</f>
        <v>700000</v>
      </c>
      <c r="I612" s="99">
        <f t="shared" si="121"/>
        <v>96.34445714285712</v>
      </c>
    </row>
    <row r="613" spans="1:9" ht="15.75">
      <c r="A613" s="5" t="s">
        <v>1049</v>
      </c>
      <c r="B613" s="6" t="s">
        <v>552</v>
      </c>
      <c r="C613" s="5" t="s">
        <v>586</v>
      </c>
      <c r="D613" s="5" t="s">
        <v>554</v>
      </c>
      <c r="E613" s="34"/>
      <c r="F613" s="29">
        <f aca="true" t="shared" si="127" ref="F613:H615">F614</f>
        <v>134410</v>
      </c>
      <c r="G613" s="29">
        <f t="shared" si="127"/>
        <v>134410</v>
      </c>
      <c r="H613" s="29">
        <f t="shared" si="127"/>
        <v>0</v>
      </c>
      <c r="I613" s="99">
        <f t="shared" si="121"/>
        <v>100</v>
      </c>
    </row>
    <row r="614" spans="1:9" ht="15.75">
      <c r="A614" s="5" t="s">
        <v>1050</v>
      </c>
      <c r="B614" s="6" t="s">
        <v>282</v>
      </c>
      <c r="C614" s="5" t="s">
        <v>586</v>
      </c>
      <c r="D614" s="5" t="s">
        <v>557</v>
      </c>
      <c r="E614" s="34"/>
      <c r="F614" s="29">
        <f t="shared" si="127"/>
        <v>134410</v>
      </c>
      <c r="G614" s="29">
        <f t="shared" si="127"/>
        <v>134410</v>
      </c>
      <c r="H614" s="29">
        <f t="shared" si="127"/>
        <v>0</v>
      </c>
      <c r="I614" s="99">
        <f t="shared" si="121"/>
        <v>100</v>
      </c>
    </row>
    <row r="615" spans="1:9" ht="15.75">
      <c r="A615" s="5" t="s">
        <v>1051</v>
      </c>
      <c r="B615" s="6" t="s">
        <v>545</v>
      </c>
      <c r="C615" s="5" t="s">
        <v>586</v>
      </c>
      <c r="D615" s="5" t="s">
        <v>557</v>
      </c>
      <c r="E615" s="34" t="s">
        <v>157</v>
      </c>
      <c r="F615" s="29">
        <f t="shared" si="127"/>
        <v>134410</v>
      </c>
      <c r="G615" s="29">
        <f t="shared" si="127"/>
        <v>134410</v>
      </c>
      <c r="H615" s="29">
        <f t="shared" si="127"/>
        <v>0</v>
      </c>
      <c r="I615" s="99">
        <f t="shared" si="121"/>
        <v>100</v>
      </c>
    </row>
    <row r="616" spans="1:9" ht="15.75">
      <c r="A616" s="5" t="s">
        <v>1052</v>
      </c>
      <c r="B616" s="6" t="s">
        <v>35</v>
      </c>
      <c r="C616" s="5" t="s">
        <v>586</v>
      </c>
      <c r="D616" s="5" t="s">
        <v>557</v>
      </c>
      <c r="E616" s="34" t="s">
        <v>158</v>
      </c>
      <c r="F616" s="29">
        <f>'прил 4'!G539</f>
        <v>134410</v>
      </c>
      <c r="G616" s="29">
        <f>'прил 4'!H539</f>
        <v>134410</v>
      </c>
      <c r="H616" s="29">
        <f>'прил 4'!I539</f>
        <v>0</v>
      </c>
      <c r="I616" s="99">
        <f t="shared" si="121"/>
        <v>100</v>
      </c>
    </row>
    <row r="617" spans="1:9" ht="31.5">
      <c r="A617" s="5" t="s">
        <v>1053</v>
      </c>
      <c r="B617" s="6" t="s">
        <v>166</v>
      </c>
      <c r="C617" s="5" t="s">
        <v>586</v>
      </c>
      <c r="D617" s="5" t="s">
        <v>167</v>
      </c>
      <c r="E617" s="34"/>
      <c r="F617" s="29">
        <f>F618</f>
        <v>540576.5700000001</v>
      </c>
      <c r="G617" s="29">
        <f>G618</f>
        <v>540001.2</v>
      </c>
      <c r="H617" s="29">
        <f>H618</f>
        <v>0</v>
      </c>
      <c r="I617" s="99">
        <f t="shared" si="121"/>
        <v>99.89356364446203</v>
      </c>
    </row>
    <row r="618" spans="1:9" ht="15.75">
      <c r="A618" s="5" t="s">
        <v>1054</v>
      </c>
      <c r="B618" s="6" t="s">
        <v>117</v>
      </c>
      <c r="C618" s="5" t="s">
        <v>586</v>
      </c>
      <c r="D618" s="5" t="s">
        <v>118</v>
      </c>
      <c r="E618" s="34"/>
      <c r="F618" s="29">
        <f>F619+F622</f>
        <v>540576.5700000001</v>
      </c>
      <c r="G618" s="29">
        <f>G619+G622</f>
        <v>540001.2</v>
      </c>
      <c r="H618" s="29">
        <f>H619</f>
        <v>0</v>
      </c>
      <c r="I618" s="99">
        <f t="shared" si="121"/>
        <v>99.89356364446203</v>
      </c>
    </row>
    <row r="619" spans="1:9" ht="15.75">
      <c r="A619" s="5" t="s">
        <v>1055</v>
      </c>
      <c r="B619" s="6" t="s">
        <v>169</v>
      </c>
      <c r="C619" s="5" t="s">
        <v>586</v>
      </c>
      <c r="D619" s="5" t="s">
        <v>118</v>
      </c>
      <c r="E619" s="34" t="s">
        <v>160</v>
      </c>
      <c r="F619" s="29">
        <f>F620+F621</f>
        <v>453981</v>
      </c>
      <c r="G619" s="29">
        <f>G620+G621</f>
        <v>453981</v>
      </c>
      <c r="H619" s="29">
        <f>H620</f>
        <v>0</v>
      </c>
      <c r="I619" s="99">
        <f t="shared" si="121"/>
        <v>100</v>
      </c>
    </row>
    <row r="620" spans="1:9" ht="15.75">
      <c r="A620" s="5" t="s">
        <v>118</v>
      </c>
      <c r="B620" s="6" t="s">
        <v>9</v>
      </c>
      <c r="C620" s="5" t="s">
        <v>586</v>
      </c>
      <c r="D620" s="5" t="s">
        <v>118</v>
      </c>
      <c r="E620" s="34" t="s">
        <v>10</v>
      </c>
      <c r="F620" s="29">
        <f>'прил 4'!G284</f>
        <v>354232</v>
      </c>
      <c r="G620" s="29">
        <f>'прил 4'!H284</f>
        <v>354232</v>
      </c>
      <c r="H620" s="29">
        <f>'прил 4'!I284</f>
        <v>0</v>
      </c>
      <c r="I620" s="99">
        <f t="shared" si="121"/>
        <v>100</v>
      </c>
    </row>
    <row r="621" spans="1:9" ht="15.75">
      <c r="A621" s="5" t="s">
        <v>1056</v>
      </c>
      <c r="B621" s="6" t="s">
        <v>81</v>
      </c>
      <c r="C621" s="5" t="s">
        <v>586</v>
      </c>
      <c r="D621" s="5" t="s">
        <v>118</v>
      </c>
      <c r="E621" s="34" t="s">
        <v>80</v>
      </c>
      <c r="F621" s="29">
        <f>'прил 4'!G312</f>
        <v>99749</v>
      </c>
      <c r="G621" s="29">
        <f>'прил 4'!H312</f>
        <v>99749</v>
      </c>
      <c r="H621" s="29">
        <f>'прил 4'!I312</f>
        <v>0</v>
      </c>
      <c r="I621" s="99">
        <f t="shared" si="121"/>
        <v>100</v>
      </c>
    </row>
    <row r="622" spans="1:9" ht="15.75">
      <c r="A622" s="5" t="s">
        <v>1057</v>
      </c>
      <c r="B622" s="6" t="s">
        <v>7</v>
      </c>
      <c r="C622" s="5" t="s">
        <v>586</v>
      </c>
      <c r="D622" s="5" t="s">
        <v>118</v>
      </c>
      <c r="E622" s="34" t="s">
        <v>122</v>
      </c>
      <c r="F622" s="29">
        <f>F623</f>
        <v>86595.57</v>
      </c>
      <c r="G622" s="29">
        <f>G623</f>
        <v>86020.2</v>
      </c>
      <c r="H622" s="29">
        <f>H623</f>
        <v>0</v>
      </c>
      <c r="I622" s="99">
        <f t="shared" si="121"/>
        <v>99.33556647297314</v>
      </c>
    </row>
    <row r="623" spans="1:9" ht="15.75">
      <c r="A623" s="5" t="s">
        <v>1058</v>
      </c>
      <c r="B623" s="6" t="s">
        <v>36</v>
      </c>
      <c r="C623" s="5" t="s">
        <v>586</v>
      </c>
      <c r="D623" s="5" t="s">
        <v>118</v>
      </c>
      <c r="E623" s="34" t="s">
        <v>123</v>
      </c>
      <c r="F623" s="29">
        <f>'прил 4'!G435</f>
        <v>86595.57</v>
      </c>
      <c r="G623" s="29">
        <f>'прил 4'!H435</f>
        <v>86020.2</v>
      </c>
      <c r="H623" s="29">
        <f>'прил 4'!I435</f>
        <v>0</v>
      </c>
      <c r="I623" s="99">
        <f t="shared" si="121"/>
        <v>99.33556647297314</v>
      </c>
    </row>
    <row r="624" spans="1:9" ht="15.75">
      <c r="A624" s="5" t="s">
        <v>1059</v>
      </c>
      <c r="B624" s="6" t="s">
        <v>100</v>
      </c>
      <c r="C624" s="5" t="s">
        <v>586</v>
      </c>
      <c r="D624" s="5" t="s">
        <v>101</v>
      </c>
      <c r="E624" s="34"/>
      <c r="F624" s="29">
        <f aca="true" t="shared" si="128" ref="F624:H626">F625</f>
        <v>25013.43</v>
      </c>
      <c r="G624" s="29">
        <f t="shared" si="128"/>
        <v>0</v>
      </c>
      <c r="H624" s="29">
        <f t="shared" si="128"/>
        <v>700000</v>
      </c>
      <c r="I624" s="99">
        <f t="shared" si="121"/>
        <v>0</v>
      </c>
    </row>
    <row r="625" spans="1:9" ht="15.75">
      <c r="A625" s="5" t="s">
        <v>1060</v>
      </c>
      <c r="B625" s="6" t="s">
        <v>281</v>
      </c>
      <c r="C625" s="5" t="s">
        <v>586</v>
      </c>
      <c r="D625" s="5" t="s">
        <v>280</v>
      </c>
      <c r="E625" s="34"/>
      <c r="F625" s="29">
        <f t="shared" si="128"/>
        <v>25013.43</v>
      </c>
      <c r="G625" s="29">
        <f t="shared" si="128"/>
        <v>0</v>
      </c>
      <c r="H625" s="29">
        <f t="shared" si="128"/>
        <v>700000</v>
      </c>
      <c r="I625" s="99">
        <f t="shared" si="121"/>
        <v>0</v>
      </c>
    </row>
    <row r="626" spans="1:9" ht="15.75">
      <c r="A626" s="5" t="s">
        <v>1061</v>
      </c>
      <c r="B626" s="39" t="s">
        <v>90</v>
      </c>
      <c r="C626" s="5" t="s">
        <v>586</v>
      </c>
      <c r="D626" s="5" t="s">
        <v>280</v>
      </c>
      <c r="E626" s="34" t="s">
        <v>146</v>
      </c>
      <c r="F626" s="29">
        <f t="shared" si="128"/>
        <v>25013.43</v>
      </c>
      <c r="G626" s="29">
        <f t="shared" si="128"/>
        <v>0</v>
      </c>
      <c r="H626" s="29">
        <f t="shared" si="128"/>
        <v>700000</v>
      </c>
      <c r="I626" s="99">
        <f t="shared" si="121"/>
        <v>0</v>
      </c>
    </row>
    <row r="627" spans="1:9" ht="15.75">
      <c r="A627" s="5" t="s">
        <v>1062</v>
      </c>
      <c r="B627" s="33" t="s">
        <v>176</v>
      </c>
      <c r="C627" s="5" t="s">
        <v>586</v>
      </c>
      <c r="D627" s="5" t="s">
        <v>280</v>
      </c>
      <c r="E627" s="34" t="s">
        <v>47</v>
      </c>
      <c r="F627" s="29">
        <f>'прил 4'!G46</f>
        <v>25013.43</v>
      </c>
      <c r="G627" s="29">
        <f>'прил 4'!H46</f>
        <v>0</v>
      </c>
      <c r="H627" s="29">
        <f>'прил 4'!I46</f>
        <v>700000</v>
      </c>
      <c r="I627" s="99">
        <f t="shared" si="121"/>
        <v>0</v>
      </c>
    </row>
    <row r="628" spans="1:9" ht="68.25" customHeight="1">
      <c r="A628" s="5" t="s">
        <v>1063</v>
      </c>
      <c r="B628" s="6" t="str">
        <f>'прил 4'!B86</f>
        <v>Оценка недвижимости, признания прав и регулирования отношений по государственной и муниципальной собственности в рамках непрограммных расходов главы муниципального образования и местных администраций</v>
      </c>
      <c r="C628" s="5" t="s">
        <v>714</v>
      </c>
      <c r="D628" s="5"/>
      <c r="E628" s="34"/>
      <c r="F628" s="29">
        <f aca="true" t="shared" si="129" ref="F628:H631">F629</f>
        <v>755825</v>
      </c>
      <c r="G628" s="29">
        <f t="shared" si="129"/>
        <v>444485.23</v>
      </c>
      <c r="H628" s="29">
        <f t="shared" si="129"/>
        <v>300000</v>
      </c>
      <c r="I628" s="99">
        <f t="shared" si="121"/>
        <v>58.8079555452651</v>
      </c>
    </row>
    <row r="629" spans="1:9" ht="31.5">
      <c r="A629" s="5" t="s">
        <v>1064</v>
      </c>
      <c r="B629" s="6" t="s">
        <v>268</v>
      </c>
      <c r="C629" s="5" t="s">
        <v>714</v>
      </c>
      <c r="D629" s="5" t="s">
        <v>95</v>
      </c>
      <c r="E629" s="34"/>
      <c r="F629" s="29">
        <f t="shared" si="129"/>
        <v>755825</v>
      </c>
      <c r="G629" s="29">
        <f t="shared" si="129"/>
        <v>444485.23</v>
      </c>
      <c r="H629" s="29">
        <f t="shared" si="129"/>
        <v>300000</v>
      </c>
      <c r="I629" s="99">
        <f t="shared" si="121"/>
        <v>58.8079555452651</v>
      </c>
    </row>
    <row r="630" spans="1:9" ht="31.5">
      <c r="A630" s="5" t="s">
        <v>1071</v>
      </c>
      <c r="B630" s="6" t="s">
        <v>96</v>
      </c>
      <c r="C630" s="5" t="s">
        <v>714</v>
      </c>
      <c r="D630" s="5" t="s">
        <v>97</v>
      </c>
      <c r="E630" s="34"/>
      <c r="F630" s="29">
        <f t="shared" si="129"/>
        <v>755825</v>
      </c>
      <c r="G630" s="29">
        <f t="shared" si="129"/>
        <v>444485.23</v>
      </c>
      <c r="H630" s="29">
        <f t="shared" si="129"/>
        <v>300000</v>
      </c>
      <c r="I630" s="99">
        <f t="shared" si="121"/>
        <v>58.8079555452651</v>
      </c>
    </row>
    <row r="631" spans="1:9" ht="15.75">
      <c r="A631" s="5" t="s">
        <v>1072</v>
      </c>
      <c r="B631" s="6" t="s">
        <v>90</v>
      </c>
      <c r="C631" s="5" t="s">
        <v>714</v>
      </c>
      <c r="D631" s="5" t="s">
        <v>97</v>
      </c>
      <c r="E631" s="34" t="s">
        <v>146</v>
      </c>
      <c r="F631" s="29">
        <f t="shared" si="129"/>
        <v>755825</v>
      </c>
      <c r="G631" s="29">
        <f t="shared" si="129"/>
        <v>444485.23</v>
      </c>
      <c r="H631" s="29">
        <f t="shared" si="129"/>
        <v>300000</v>
      </c>
      <c r="I631" s="99">
        <f t="shared" si="121"/>
        <v>58.8079555452651</v>
      </c>
    </row>
    <row r="632" spans="1:9" ht="15.75">
      <c r="A632" s="5" t="s">
        <v>1073</v>
      </c>
      <c r="B632" s="33" t="s">
        <v>34</v>
      </c>
      <c r="C632" s="5" t="s">
        <v>714</v>
      </c>
      <c r="D632" s="5" t="s">
        <v>97</v>
      </c>
      <c r="E632" s="34" t="s">
        <v>48</v>
      </c>
      <c r="F632" s="29">
        <f>'прил 4'!G88</f>
        <v>755825</v>
      </c>
      <c r="G632" s="29">
        <f>'прил 4'!H88</f>
        <v>444485.23</v>
      </c>
      <c r="H632" s="29">
        <f>'прил 4'!I88</f>
        <v>300000</v>
      </c>
      <c r="I632" s="99">
        <f t="shared" si="121"/>
        <v>58.8079555452651</v>
      </c>
    </row>
    <row r="633" spans="1:9" ht="31.5">
      <c r="A633" s="5" t="s">
        <v>1074</v>
      </c>
      <c r="B633" s="6" t="s">
        <v>1192</v>
      </c>
      <c r="C633" s="5" t="s">
        <v>1191</v>
      </c>
      <c r="D633" s="5"/>
      <c r="E633" s="34"/>
      <c r="F633" s="29">
        <f aca="true" t="shared" si="130" ref="F633:G636">F634</f>
        <v>333632.4</v>
      </c>
      <c r="G633" s="29">
        <f t="shared" si="130"/>
        <v>0</v>
      </c>
      <c r="H633" s="29"/>
      <c r="I633" s="99">
        <f t="shared" si="121"/>
        <v>0</v>
      </c>
    </row>
    <row r="634" spans="1:9" ht="15.75">
      <c r="A634" s="5" t="s">
        <v>1075</v>
      </c>
      <c r="B634" s="6" t="s">
        <v>552</v>
      </c>
      <c r="C634" s="5" t="s">
        <v>1191</v>
      </c>
      <c r="D634" s="5" t="s">
        <v>554</v>
      </c>
      <c r="E634" s="34"/>
      <c r="F634" s="29">
        <f t="shared" si="130"/>
        <v>333632.4</v>
      </c>
      <c r="G634" s="29">
        <f t="shared" si="130"/>
        <v>0</v>
      </c>
      <c r="H634" s="29"/>
      <c r="I634" s="99">
        <f t="shared" si="121"/>
        <v>0</v>
      </c>
    </row>
    <row r="635" spans="1:9" ht="15.75">
      <c r="A635" s="5" t="s">
        <v>1090</v>
      </c>
      <c r="B635" s="6" t="s">
        <v>282</v>
      </c>
      <c r="C635" s="5" t="s">
        <v>1191</v>
      </c>
      <c r="D635" s="5" t="s">
        <v>557</v>
      </c>
      <c r="E635" s="34"/>
      <c r="F635" s="29">
        <f t="shared" si="130"/>
        <v>333632.4</v>
      </c>
      <c r="G635" s="29">
        <f t="shared" si="130"/>
        <v>0</v>
      </c>
      <c r="H635" s="29"/>
      <c r="I635" s="99">
        <f t="shared" si="121"/>
        <v>0</v>
      </c>
    </row>
    <row r="636" spans="1:9" ht="15.75">
      <c r="A636" s="5" t="s">
        <v>1091</v>
      </c>
      <c r="B636" s="6" t="s">
        <v>846</v>
      </c>
      <c r="C636" s="5" t="s">
        <v>1191</v>
      </c>
      <c r="D636" s="5" t="s">
        <v>557</v>
      </c>
      <c r="E636" s="5" t="s">
        <v>816</v>
      </c>
      <c r="F636" s="29">
        <f t="shared" si="130"/>
        <v>333632.4</v>
      </c>
      <c r="G636" s="29">
        <f t="shared" si="130"/>
        <v>0</v>
      </c>
      <c r="H636" s="29"/>
      <c r="I636" s="99">
        <f t="shared" si="121"/>
        <v>0</v>
      </c>
    </row>
    <row r="637" spans="1:9" ht="15.75">
      <c r="A637" s="5" t="s">
        <v>1092</v>
      </c>
      <c r="B637" s="6" t="s">
        <v>912</v>
      </c>
      <c r="C637" s="5" t="s">
        <v>1191</v>
      </c>
      <c r="D637" s="5" t="s">
        <v>557</v>
      </c>
      <c r="E637" s="5" t="s">
        <v>913</v>
      </c>
      <c r="F637" s="29">
        <f>'прил 4'!G550</f>
        <v>333632.4</v>
      </c>
      <c r="G637" s="29">
        <f>'прил 4'!H550</f>
        <v>0</v>
      </c>
      <c r="H637" s="29"/>
      <c r="I637" s="99">
        <f t="shared" si="121"/>
        <v>0</v>
      </c>
    </row>
    <row r="638" spans="1:9" ht="94.5">
      <c r="A638" s="5" t="s">
        <v>1093</v>
      </c>
      <c r="B638" s="6" t="s">
        <v>1172</v>
      </c>
      <c r="C638" s="5" t="s">
        <v>1171</v>
      </c>
      <c r="D638" s="5"/>
      <c r="E638" s="34"/>
      <c r="F638" s="29">
        <f aca="true" t="shared" si="131" ref="F638:H641">F639</f>
        <v>1133571</v>
      </c>
      <c r="G638" s="29">
        <f t="shared" si="131"/>
        <v>1133571</v>
      </c>
      <c r="H638" s="29">
        <f t="shared" si="131"/>
        <v>0</v>
      </c>
      <c r="I638" s="99">
        <f t="shared" si="121"/>
        <v>100</v>
      </c>
    </row>
    <row r="639" spans="1:9" ht="15.75">
      <c r="A639" s="5" t="s">
        <v>1094</v>
      </c>
      <c r="B639" s="6" t="s">
        <v>552</v>
      </c>
      <c r="C639" s="5" t="s">
        <v>1171</v>
      </c>
      <c r="D639" s="5" t="s">
        <v>554</v>
      </c>
      <c r="E639" s="34"/>
      <c r="F639" s="29">
        <f t="shared" si="131"/>
        <v>1133571</v>
      </c>
      <c r="G639" s="29">
        <f t="shared" si="131"/>
        <v>1133571</v>
      </c>
      <c r="H639" s="29">
        <f t="shared" si="131"/>
        <v>0</v>
      </c>
      <c r="I639" s="99">
        <f t="shared" si="121"/>
        <v>100</v>
      </c>
    </row>
    <row r="640" spans="1:9" ht="15.75">
      <c r="A640" s="5" t="s">
        <v>1095</v>
      </c>
      <c r="B640" s="6" t="s">
        <v>282</v>
      </c>
      <c r="C640" s="5" t="s">
        <v>1171</v>
      </c>
      <c r="D640" s="5" t="s">
        <v>557</v>
      </c>
      <c r="E640" s="34"/>
      <c r="F640" s="29">
        <f t="shared" si="131"/>
        <v>1133571</v>
      </c>
      <c r="G640" s="29">
        <f t="shared" si="131"/>
        <v>1133571</v>
      </c>
      <c r="H640" s="29">
        <f t="shared" si="131"/>
        <v>0</v>
      </c>
      <c r="I640" s="99">
        <f t="shared" si="121"/>
        <v>100</v>
      </c>
    </row>
    <row r="641" spans="1:9" ht="36" customHeight="1">
      <c r="A641" s="5" t="s">
        <v>1096</v>
      </c>
      <c r="B641" s="55" t="s">
        <v>266</v>
      </c>
      <c r="C641" s="5" t="s">
        <v>1171</v>
      </c>
      <c r="D641" s="5" t="s">
        <v>557</v>
      </c>
      <c r="E641" s="34" t="s">
        <v>52</v>
      </c>
      <c r="F641" s="29">
        <f t="shared" si="131"/>
        <v>1133571</v>
      </c>
      <c r="G641" s="29">
        <f t="shared" si="131"/>
        <v>1133571</v>
      </c>
      <c r="H641" s="29">
        <f t="shared" si="131"/>
        <v>0</v>
      </c>
      <c r="I641" s="99">
        <f t="shared" si="121"/>
        <v>100</v>
      </c>
    </row>
    <row r="642" spans="1:9" ht="15.75">
      <c r="A642" s="5" t="s">
        <v>1097</v>
      </c>
      <c r="B642" s="26" t="s">
        <v>174</v>
      </c>
      <c r="C642" s="5" t="s">
        <v>1171</v>
      </c>
      <c r="D642" s="5" t="s">
        <v>557</v>
      </c>
      <c r="E642" s="34" t="s">
        <v>173</v>
      </c>
      <c r="F642" s="29">
        <f>'прил 4'!G587</f>
        <v>1133571</v>
      </c>
      <c r="G642" s="29">
        <f>'прил 4'!H587</f>
        <v>1133571</v>
      </c>
      <c r="H642" s="29">
        <f>'прил 4'!I587</f>
        <v>0</v>
      </c>
      <c r="I642" s="99">
        <f t="shared" si="121"/>
        <v>100</v>
      </c>
    </row>
    <row r="643" spans="1:9" ht="82.5" customHeight="1">
      <c r="A643" s="5" t="s">
        <v>1098</v>
      </c>
      <c r="B643" s="84" t="s">
        <v>677</v>
      </c>
      <c r="C643" s="5" t="s">
        <v>675</v>
      </c>
      <c r="D643" s="5"/>
      <c r="E643" s="34"/>
      <c r="F643" s="29">
        <f aca="true" t="shared" si="132" ref="F643:H646">F644</f>
        <v>115625</v>
      </c>
      <c r="G643" s="29">
        <f t="shared" si="132"/>
        <v>0</v>
      </c>
      <c r="H643" s="29">
        <f t="shared" si="132"/>
        <v>3400</v>
      </c>
      <c r="I643" s="99">
        <f t="shared" si="121"/>
        <v>0</v>
      </c>
    </row>
    <row r="644" spans="1:9" ht="31.5">
      <c r="A644" s="5" t="s">
        <v>1099</v>
      </c>
      <c r="B644" s="6" t="s">
        <v>268</v>
      </c>
      <c r="C644" s="5" t="s">
        <v>675</v>
      </c>
      <c r="D644" s="5" t="s">
        <v>95</v>
      </c>
      <c r="E644" s="34"/>
      <c r="F644" s="29">
        <f t="shared" si="132"/>
        <v>115625</v>
      </c>
      <c r="G644" s="29">
        <f t="shared" si="132"/>
        <v>0</v>
      </c>
      <c r="H644" s="29">
        <f t="shared" si="132"/>
        <v>3400</v>
      </c>
      <c r="I644" s="99">
        <f t="shared" si="121"/>
        <v>0</v>
      </c>
    </row>
    <row r="645" spans="1:9" ht="31.5">
      <c r="A645" s="5" t="s">
        <v>1100</v>
      </c>
      <c r="B645" s="6" t="s">
        <v>96</v>
      </c>
      <c r="C645" s="5" t="s">
        <v>675</v>
      </c>
      <c r="D645" s="5" t="s">
        <v>97</v>
      </c>
      <c r="E645" s="34"/>
      <c r="F645" s="29">
        <f t="shared" si="132"/>
        <v>115625</v>
      </c>
      <c r="G645" s="29">
        <f t="shared" si="132"/>
        <v>0</v>
      </c>
      <c r="H645" s="29">
        <f t="shared" si="132"/>
        <v>3400</v>
      </c>
      <c r="I645" s="99">
        <f t="shared" si="121"/>
        <v>0</v>
      </c>
    </row>
    <row r="646" spans="1:9" ht="15.75">
      <c r="A646" s="5" t="s">
        <v>1115</v>
      </c>
      <c r="B646" s="39" t="s">
        <v>90</v>
      </c>
      <c r="C646" s="5" t="s">
        <v>675</v>
      </c>
      <c r="D646" s="5" t="s">
        <v>97</v>
      </c>
      <c r="E646" s="34" t="s">
        <v>146</v>
      </c>
      <c r="F646" s="29">
        <f t="shared" si="132"/>
        <v>115625</v>
      </c>
      <c r="G646" s="29">
        <f t="shared" si="132"/>
        <v>0</v>
      </c>
      <c r="H646" s="29">
        <f t="shared" si="132"/>
        <v>3400</v>
      </c>
      <c r="I646" s="99">
        <f t="shared" si="121"/>
        <v>0</v>
      </c>
    </row>
    <row r="647" spans="1:9" ht="15.75">
      <c r="A647" s="5" t="s">
        <v>1116</v>
      </c>
      <c r="B647" s="86" t="s">
        <v>674</v>
      </c>
      <c r="C647" s="5" t="s">
        <v>675</v>
      </c>
      <c r="D647" s="5" t="s">
        <v>97</v>
      </c>
      <c r="E647" s="34" t="s">
        <v>673</v>
      </c>
      <c r="F647" s="29">
        <f>'прил 4'!G35</f>
        <v>115625</v>
      </c>
      <c r="G647" s="29">
        <f>'прил 4'!H35</f>
        <v>0</v>
      </c>
      <c r="H647" s="29">
        <f>'прил 4'!I35</f>
        <v>3400</v>
      </c>
      <c r="I647" s="99">
        <f t="shared" si="121"/>
        <v>0</v>
      </c>
    </row>
    <row r="648" spans="1:9" ht="54.75" customHeight="1">
      <c r="A648" s="5" t="s">
        <v>1117</v>
      </c>
      <c r="B648" s="6" t="s">
        <v>698</v>
      </c>
      <c r="C648" s="5" t="s">
        <v>801</v>
      </c>
      <c r="D648" s="5"/>
      <c r="E648" s="34"/>
      <c r="F648" s="29">
        <f aca="true" t="shared" si="133" ref="F648:H651">F649</f>
        <v>1388970.7</v>
      </c>
      <c r="G648" s="29">
        <f t="shared" si="133"/>
        <v>1388970.7</v>
      </c>
      <c r="H648" s="29">
        <f t="shared" si="133"/>
        <v>1434300</v>
      </c>
      <c r="I648" s="99">
        <f t="shared" si="121"/>
        <v>100</v>
      </c>
    </row>
    <row r="649" spans="1:9" ht="15.75">
      <c r="A649" s="5" t="s">
        <v>1118</v>
      </c>
      <c r="B649" s="6" t="s">
        <v>552</v>
      </c>
      <c r="C649" s="5" t="s">
        <v>801</v>
      </c>
      <c r="D649" s="5" t="s">
        <v>554</v>
      </c>
      <c r="E649" s="34"/>
      <c r="F649" s="29">
        <f t="shared" si="133"/>
        <v>1388970.7</v>
      </c>
      <c r="G649" s="29">
        <f t="shared" si="133"/>
        <v>1388970.7</v>
      </c>
      <c r="H649" s="29">
        <f t="shared" si="133"/>
        <v>1434300</v>
      </c>
      <c r="I649" s="99">
        <f t="shared" si="121"/>
        <v>100</v>
      </c>
    </row>
    <row r="650" spans="1:9" ht="15.75">
      <c r="A650" s="5" t="s">
        <v>1119</v>
      </c>
      <c r="B650" s="6" t="s">
        <v>663</v>
      </c>
      <c r="C650" s="5" t="s">
        <v>801</v>
      </c>
      <c r="D650" s="5" t="s">
        <v>664</v>
      </c>
      <c r="E650" s="34"/>
      <c r="F650" s="29">
        <f t="shared" si="133"/>
        <v>1388970.7</v>
      </c>
      <c r="G650" s="29">
        <f t="shared" si="133"/>
        <v>1388970.7</v>
      </c>
      <c r="H650" s="29">
        <f t="shared" si="133"/>
        <v>1434300</v>
      </c>
      <c r="I650" s="99">
        <f t="shared" si="121"/>
        <v>100</v>
      </c>
    </row>
    <row r="651" spans="1:9" ht="15.75">
      <c r="A651" s="5" t="s">
        <v>1120</v>
      </c>
      <c r="B651" s="33" t="s">
        <v>177</v>
      </c>
      <c r="C651" s="5" t="s">
        <v>801</v>
      </c>
      <c r="D651" s="5" t="s">
        <v>664</v>
      </c>
      <c r="E651" s="34" t="s">
        <v>55</v>
      </c>
      <c r="F651" s="29">
        <f t="shared" si="133"/>
        <v>1388970.7</v>
      </c>
      <c r="G651" s="29">
        <f t="shared" si="133"/>
        <v>1388970.7</v>
      </c>
      <c r="H651" s="29">
        <f t="shared" si="133"/>
        <v>1434300</v>
      </c>
      <c r="I651" s="99">
        <f t="shared" si="121"/>
        <v>100</v>
      </c>
    </row>
    <row r="652" spans="1:9" ht="15.75">
      <c r="A652" s="5" t="s">
        <v>1121</v>
      </c>
      <c r="B652" s="33" t="s">
        <v>556</v>
      </c>
      <c r="C652" s="5" t="s">
        <v>801</v>
      </c>
      <c r="D652" s="5" t="s">
        <v>664</v>
      </c>
      <c r="E652" s="34" t="s">
        <v>56</v>
      </c>
      <c r="F652" s="29">
        <f>'прил 4'!G519</f>
        <v>1388970.7</v>
      </c>
      <c r="G652" s="29">
        <f>'прил 4'!H519</f>
        <v>1388970.7</v>
      </c>
      <c r="H652" s="29">
        <f>'прил 4'!I519</f>
        <v>1434300</v>
      </c>
      <c r="I652" s="99">
        <f aca="true" t="shared" si="134" ref="I652:I708">G652/F652*100</f>
        <v>100</v>
      </c>
    </row>
    <row r="653" spans="1:9" ht="63">
      <c r="A653" s="5" t="s">
        <v>1122</v>
      </c>
      <c r="B653" s="82" t="s">
        <v>1114</v>
      </c>
      <c r="C653" s="5" t="s">
        <v>1113</v>
      </c>
      <c r="D653" s="5"/>
      <c r="E653" s="34"/>
      <c r="F653" s="29">
        <f aca="true" t="shared" si="135" ref="F653:H656">F654</f>
        <v>891850</v>
      </c>
      <c r="G653" s="29">
        <f t="shared" si="135"/>
        <v>891850</v>
      </c>
      <c r="H653" s="29">
        <f t="shared" si="135"/>
        <v>0</v>
      </c>
      <c r="I653" s="99">
        <f t="shared" si="134"/>
        <v>100</v>
      </c>
    </row>
    <row r="654" spans="1:9" ht="15.75">
      <c r="A654" s="5" t="s">
        <v>1123</v>
      </c>
      <c r="B654" s="6" t="s">
        <v>552</v>
      </c>
      <c r="C654" s="5" t="s">
        <v>1113</v>
      </c>
      <c r="D654" s="5" t="s">
        <v>554</v>
      </c>
      <c r="E654" s="34"/>
      <c r="F654" s="29">
        <f t="shared" si="135"/>
        <v>891850</v>
      </c>
      <c r="G654" s="29">
        <f t="shared" si="135"/>
        <v>891850</v>
      </c>
      <c r="H654" s="29">
        <f t="shared" si="135"/>
        <v>0</v>
      </c>
      <c r="I654" s="99">
        <f t="shared" si="134"/>
        <v>100</v>
      </c>
    </row>
    <row r="655" spans="1:9" ht="15.75">
      <c r="A655" s="5" t="s">
        <v>1124</v>
      </c>
      <c r="B655" s="6" t="s">
        <v>282</v>
      </c>
      <c r="C655" s="5" t="s">
        <v>1113</v>
      </c>
      <c r="D655" s="5" t="s">
        <v>557</v>
      </c>
      <c r="E655" s="34"/>
      <c r="F655" s="29">
        <f t="shared" si="135"/>
        <v>891850</v>
      </c>
      <c r="G655" s="29">
        <f t="shared" si="135"/>
        <v>891850</v>
      </c>
      <c r="H655" s="29">
        <f t="shared" si="135"/>
        <v>0</v>
      </c>
      <c r="I655" s="99">
        <f t="shared" si="134"/>
        <v>100</v>
      </c>
    </row>
    <row r="656" spans="1:9" ht="47.25">
      <c r="A656" s="5" t="s">
        <v>1125</v>
      </c>
      <c r="B656" s="6" t="s">
        <v>898</v>
      </c>
      <c r="C656" s="5" t="s">
        <v>1113</v>
      </c>
      <c r="D656" s="5" t="s">
        <v>557</v>
      </c>
      <c r="E656" s="34" t="s">
        <v>52</v>
      </c>
      <c r="F656" s="29">
        <f t="shared" si="135"/>
        <v>891850</v>
      </c>
      <c r="G656" s="29">
        <f t="shared" si="135"/>
        <v>891850</v>
      </c>
      <c r="H656" s="29">
        <f t="shared" si="135"/>
        <v>0</v>
      </c>
      <c r="I656" s="99">
        <f t="shared" si="134"/>
        <v>100</v>
      </c>
    </row>
    <row r="657" spans="1:9" ht="15.75">
      <c r="A657" s="5" t="s">
        <v>1126</v>
      </c>
      <c r="B657" s="26" t="s">
        <v>174</v>
      </c>
      <c r="C657" s="5" t="s">
        <v>1113</v>
      </c>
      <c r="D657" s="5" t="s">
        <v>557</v>
      </c>
      <c r="E657" s="34" t="s">
        <v>173</v>
      </c>
      <c r="F657" s="29">
        <f>'прил 4'!G578</f>
        <v>891850</v>
      </c>
      <c r="G657" s="29">
        <f>'прил 4'!H578</f>
        <v>891850</v>
      </c>
      <c r="H657" s="29">
        <f>'прил 4'!I578</f>
        <v>0</v>
      </c>
      <c r="I657" s="99">
        <f t="shared" si="134"/>
        <v>100</v>
      </c>
    </row>
    <row r="658" spans="1:9" ht="82.5" customHeight="1">
      <c r="A658" s="5" t="s">
        <v>1127</v>
      </c>
      <c r="B658" s="6" t="str">
        <f>'прил 4'!B89</f>
        <v>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главы муниципального образования и местных администраций</v>
      </c>
      <c r="C658" s="5" t="s">
        <v>587</v>
      </c>
      <c r="D658" s="5"/>
      <c r="E658" s="34"/>
      <c r="F658" s="29">
        <f aca="true" t="shared" si="136" ref="F658:H661">F659</f>
        <v>15100</v>
      </c>
      <c r="G658" s="29">
        <f t="shared" si="136"/>
        <v>6000</v>
      </c>
      <c r="H658" s="29">
        <f t="shared" si="136"/>
        <v>21000</v>
      </c>
      <c r="I658" s="99">
        <f t="shared" si="134"/>
        <v>39.735099337748345</v>
      </c>
    </row>
    <row r="659" spans="1:9" ht="68.25" customHeight="1">
      <c r="A659" s="5" t="s">
        <v>1128</v>
      </c>
      <c r="B659" s="6" t="s">
        <v>91</v>
      </c>
      <c r="C659" s="5" t="s">
        <v>587</v>
      </c>
      <c r="D659" s="5" t="s">
        <v>92</v>
      </c>
      <c r="E659" s="34"/>
      <c r="F659" s="29">
        <f t="shared" si="136"/>
        <v>15100</v>
      </c>
      <c r="G659" s="29">
        <f t="shared" si="136"/>
        <v>6000</v>
      </c>
      <c r="H659" s="29">
        <f t="shared" si="136"/>
        <v>21000</v>
      </c>
      <c r="I659" s="99">
        <f t="shared" si="134"/>
        <v>39.735099337748345</v>
      </c>
    </row>
    <row r="660" spans="1:9" ht="31.5">
      <c r="A660" s="5" t="s">
        <v>1129</v>
      </c>
      <c r="B660" s="6" t="s">
        <v>93</v>
      </c>
      <c r="C660" s="5" t="s">
        <v>587</v>
      </c>
      <c r="D660" s="5" t="s">
        <v>94</v>
      </c>
      <c r="E660" s="34"/>
      <c r="F660" s="29">
        <f t="shared" si="136"/>
        <v>15100</v>
      </c>
      <c r="G660" s="29">
        <f t="shared" si="136"/>
        <v>6000</v>
      </c>
      <c r="H660" s="29">
        <f t="shared" si="136"/>
        <v>21000</v>
      </c>
      <c r="I660" s="99">
        <f t="shared" si="134"/>
        <v>39.735099337748345</v>
      </c>
    </row>
    <row r="661" spans="1:9" ht="15.75">
      <c r="A661" s="5" t="s">
        <v>1130</v>
      </c>
      <c r="B661" s="39" t="s">
        <v>90</v>
      </c>
      <c r="C661" s="5" t="s">
        <v>587</v>
      </c>
      <c r="D661" s="5" t="s">
        <v>94</v>
      </c>
      <c r="E661" s="34" t="s">
        <v>146</v>
      </c>
      <c r="F661" s="29">
        <f t="shared" si="136"/>
        <v>15100</v>
      </c>
      <c r="G661" s="29">
        <f t="shared" si="136"/>
        <v>6000</v>
      </c>
      <c r="H661" s="29">
        <f t="shared" si="136"/>
        <v>21000</v>
      </c>
      <c r="I661" s="99">
        <f t="shared" si="134"/>
        <v>39.735099337748345</v>
      </c>
    </row>
    <row r="662" spans="1:9" ht="15.75">
      <c r="A662" s="5" t="s">
        <v>1131</v>
      </c>
      <c r="B662" s="33" t="s">
        <v>34</v>
      </c>
      <c r="C662" s="5" t="s">
        <v>587</v>
      </c>
      <c r="D662" s="5" t="s">
        <v>94</v>
      </c>
      <c r="E662" s="34" t="s">
        <v>48</v>
      </c>
      <c r="F662" s="29">
        <f>'прил 4'!G91</f>
        <v>15100</v>
      </c>
      <c r="G662" s="29">
        <f>'прил 4'!H91</f>
        <v>6000</v>
      </c>
      <c r="H662" s="29">
        <f>'прил 4'!I91</f>
        <v>21000</v>
      </c>
      <c r="I662" s="99">
        <f t="shared" si="134"/>
        <v>39.735099337748345</v>
      </c>
    </row>
    <row r="663" spans="1:9" ht="63">
      <c r="A663" s="5" t="s">
        <v>1132</v>
      </c>
      <c r="B663" s="23" t="s">
        <v>699</v>
      </c>
      <c r="C663" s="5" t="s">
        <v>800</v>
      </c>
      <c r="D663" s="5"/>
      <c r="E663" s="34"/>
      <c r="F663" s="29">
        <f aca="true" t="shared" si="137" ref="F663:H666">F664</f>
        <v>85800</v>
      </c>
      <c r="G663" s="29">
        <f t="shared" si="137"/>
        <v>74649</v>
      </c>
      <c r="H663" s="29">
        <f t="shared" si="137"/>
        <v>83100</v>
      </c>
      <c r="I663" s="99">
        <f t="shared" si="134"/>
        <v>87.0034965034965</v>
      </c>
    </row>
    <row r="664" spans="1:9" ht="15.75">
      <c r="A664" s="5" t="s">
        <v>1133</v>
      </c>
      <c r="B664" s="6" t="s">
        <v>552</v>
      </c>
      <c r="C664" s="5" t="s">
        <v>800</v>
      </c>
      <c r="D664" s="5" t="s">
        <v>554</v>
      </c>
      <c r="E664" s="34"/>
      <c r="F664" s="29">
        <f t="shared" si="137"/>
        <v>85800</v>
      </c>
      <c r="G664" s="29">
        <f t="shared" si="137"/>
        <v>74649</v>
      </c>
      <c r="H664" s="29">
        <f t="shared" si="137"/>
        <v>83100</v>
      </c>
      <c r="I664" s="99">
        <f t="shared" si="134"/>
        <v>87.0034965034965</v>
      </c>
    </row>
    <row r="665" spans="1:9" ht="15.75">
      <c r="A665" s="5" t="s">
        <v>1161</v>
      </c>
      <c r="B665" s="6" t="s">
        <v>663</v>
      </c>
      <c r="C665" s="5" t="s">
        <v>800</v>
      </c>
      <c r="D665" s="5" t="s">
        <v>664</v>
      </c>
      <c r="E665" s="34"/>
      <c r="F665" s="29">
        <f t="shared" si="137"/>
        <v>85800</v>
      </c>
      <c r="G665" s="29">
        <f t="shared" si="137"/>
        <v>74649</v>
      </c>
      <c r="H665" s="29">
        <f t="shared" si="137"/>
        <v>83100</v>
      </c>
      <c r="I665" s="99">
        <f t="shared" si="134"/>
        <v>87.0034965034965</v>
      </c>
    </row>
    <row r="666" spans="1:9" ht="15.75">
      <c r="A666" s="5" t="s">
        <v>1162</v>
      </c>
      <c r="B666" s="33" t="s">
        <v>90</v>
      </c>
      <c r="C666" s="5" t="s">
        <v>800</v>
      </c>
      <c r="D666" s="5" t="s">
        <v>664</v>
      </c>
      <c r="E666" s="34" t="s">
        <v>146</v>
      </c>
      <c r="F666" s="29">
        <f t="shared" si="137"/>
        <v>85800</v>
      </c>
      <c r="G666" s="29">
        <f t="shared" si="137"/>
        <v>74649</v>
      </c>
      <c r="H666" s="29">
        <f t="shared" si="137"/>
        <v>83100</v>
      </c>
      <c r="I666" s="99">
        <f t="shared" si="134"/>
        <v>87.0034965034965</v>
      </c>
    </row>
    <row r="667" spans="1:9" ht="15.75">
      <c r="A667" s="5" t="s">
        <v>1163</v>
      </c>
      <c r="B667" s="33" t="s">
        <v>34</v>
      </c>
      <c r="C667" s="5" t="s">
        <v>800</v>
      </c>
      <c r="D667" s="5" t="s">
        <v>664</v>
      </c>
      <c r="E667" s="34" t="s">
        <v>48</v>
      </c>
      <c r="F667" s="29">
        <f>'прил 4'!G512</f>
        <v>85800</v>
      </c>
      <c r="G667" s="29">
        <f>'прил 4'!H512</f>
        <v>74649</v>
      </c>
      <c r="H667" s="29">
        <f>'прил 4'!I512</f>
        <v>83100</v>
      </c>
      <c r="I667" s="99">
        <f t="shared" si="134"/>
        <v>87.0034965034965</v>
      </c>
    </row>
    <row r="668" spans="1:9" ht="78.75">
      <c r="A668" s="5" t="s">
        <v>1164</v>
      </c>
      <c r="B668" s="6" t="str">
        <f>'прил 4'!B92</f>
        <v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главы муниципального образования и местных администраций</v>
      </c>
      <c r="C668" s="5" t="s">
        <v>588</v>
      </c>
      <c r="D668" s="5"/>
      <c r="E668" s="34"/>
      <c r="F668" s="29">
        <f>F669+F673</f>
        <v>831000</v>
      </c>
      <c r="G668" s="29">
        <f>G669+G673</f>
        <v>831000</v>
      </c>
      <c r="H668" s="29">
        <f>H669+H673</f>
        <v>732200</v>
      </c>
      <c r="I668" s="99">
        <f t="shared" si="134"/>
        <v>100</v>
      </c>
    </row>
    <row r="669" spans="1:9" ht="65.25" customHeight="1">
      <c r="A669" s="5" t="s">
        <v>1165</v>
      </c>
      <c r="B669" s="6" t="s">
        <v>91</v>
      </c>
      <c r="C669" s="5" t="s">
        <v>588</v>
      </c>
      <c r="D669" s="5" t="s">
        <v>92</v>
      </c>
      <c r="E669" s="34"/>
      <c r="F669" s="29">
        <f aca="true" t="shared" si="138" ref="F669:H671">F670</f>
        <v>769670</v>
      </c>
      <c r="G669" s="29">
        <f t="shared" si="138"/>
        <v>769670</v>
      </c>
      <c r="H669" s="29">
        <f t="shared" si="138"/>
        <v>670870</v>
      </c>
      <c r="I669" s="99">
        <f t="shared" si="134"/>
        <v>100</v>
      </c>
    </row>
    <row r="670" spans="1:9" ht="31.5">
      <c r="A670" s="5" t="s">
        <v>1134</v>
      </c>
      <c r="B670" s="6" t="s">
        <v>93</v>
      </c>
      <c r="C670" s="5" t="s">
        <v>588</v>
      </c>
      <c r="D670" s="5" t="s">
        <v>94</v>
      </c>
      <c r="E670" s="34"/>
      <c r="F670" s="29">
        <f t="shared" si="138"/>
        <v>769670</v>
      </c>
      <c r="G670" s="29">
        <f t="shared" si="138"/>
        <v>769670</v>
      </c>
      <c r="H670" s="29">
        <f t="shared" si="138"/>
        <v>670870</v>
      </c>
      <c r="I670" s="99">
        <f t="shared" si="134"/>
        <v>100</v>
      </c>
    </row>
    <row r="671" spans="1:9" ht="15.75">
      <c r="A671" s="5" t="s">
        <v>1135</v>
      </c>
      <c r="B671" s="33" t="s">
        <v>90</v>
      </c>
      <c r="C671" s="5" t="s">
        <v>588</v>
      </c>
      <c r="D671" s="5" t="s">
        <v>94</v>
      </c>
      <c r="E671" s="34" t="s">
        <v>146</v>
      </c>
      <c r="F671" s="29">
        <f t="shared" si="138"/>
        <v>769670</v>
      </c>
      <c r="G671" s="29">
        <f t="shared" si="138"/>
        <v>769670</v>
      </c>
      <c r="H671" s="29">
        <f t="shared" si="138"/>
        <v>670870</v>
      </c>
      <c r="I671" s="99">
        <f t="shared" si="134"/>
        <v>100</v>
      </c>
    </row>
    <row r="672" spans="1:9" ht="15.75">
      <c r="A672" s="5" t="s">
        <v>1136</v>
      </c>
      <c r="B672" s="33" t="s">
        <v>34</v>
      </c>
      <c r="C672" s="5" t="s">
        <v>588</v>
      </c>
      <c r="D672" s="5" t="s">
        <v>94</v>
      </c>
      <c r="E672" s="34" t="s">
        <v>48</v>
      </c>
      <c r="F672" s="29">
        <f>'прил 4'!G94</f>
        <v>769670</v>
      </c>
      <c r="G672" s="29">
        <f>'прил 4'!H94</f>
        <v>769670</v>
      </c>
      <c r="H672" s="29">
        <f>'прил 4'!I94</f>
        <v>670870</v>
      </c>
      <c r="I672" s="99">
        <f t="shared" si="134"/>
        <v>100</v>
      </c>
    </row>
    <row r="673" spans="1:9" ht="31.5">
      <c r="A673" s="5" t="s">
        <v>1137</v>
      </c>
      <c r="B673" s="6" t="s">
        <v>268</v>
      </c>
      <c r="C673" s="5" t="s">
        <v>588</v>
      </c>
      <c r="D673" s="5" t="s">
        <v>95</v>
      </c>
      <c r="E673" s="34"/>
      <c r="F673" s="29">
        <f aca="true" t="shared" si="139" ref="F673:H675">F674</f>
        <v>61330</v>
      </c>
      <c r="G673" s="29">
        <f t="shared" si="139"/>
        <v>61330</v>
      </c>
      <c r="H673" s="29">
        <f t="shared" si="139"/>
        <v>61330</v>
      </c>
      <c r="I673" s="99">
        <f t="shared" si="134"/>
        <v>100</v>
      </c>
    </row>
    <row r="674" spans="1:9" ht="31.5">
      <c r="A674" s="5" t="s">
        <v>1138</v>
      </c>
      <c r="B674" s="6" t="s">
        <v>96</v>
      </c>
      <c r="C674" s="5" t="s">
        <v>588</v>
      </c>
      <c r="D674" s="5" t="s">
        <v>97</v>
      </c>
      <c r="E674" s="34"/>
      <c r="F674" s="29">
        <f t="shared" si="139"/>
        <v>61330</v>
      </c>
      <c r="G674" s="29">
        <f t="shared" si="139"/>
        <v>61330</v>
      </c>
      <c r="H674" s="29">
        <f t="shared" si="139"/>
        <v>61330</v>
      </c>
      <c r="I674" s="99">
        <f t="shared" si="134"/>
        <v>100</v>
      </c>
    </row>
    <row r="675" spans="1:9" ht="15.75">
      <c r="A675" s="5" t="s">
        <v>1139</v>
      </c>
      <c r="B675" s="33" t="s">
        <v>90</v>
      </c>
      <c r="C675" s="5" t="s">
        <v>588</v>
      </c>
      <c r="D675" s="5" t="s">
        <v>97</v>
      </c>
      <c r="E675" s="34" t="s">
        <v>146</v>
      </c>
      <c r="F675" s="29">
        <f t="shared" si="139"/>
        <v>61330</v>
      </c>
      <c r="G675" s="29">
        <f t="shared" si="139"/>
        <v>61330</v>
      </c>
      <c r="H675" s="29">
        <f t="shared" si="139"/>
        <v>61330</v>
      </c>
      <c r="I675" s="99">
        <f t="shared" si="134"/>
        <v>100</v>
      </c>
    </row>
    <row r="676" spans="1:9" ht="15.75">
      <c r="A676" s="5" t="s">
        <v>1140</v>
      </c>
      <c r="B676" s="33" t="s">
        <v>34</v>
      </c>
      <c r="C676" s="5" t="s">
        <v>588</v>
      </c>
      <c r="D676" s="5" t="s">
        <v>97</v>
      </c>
      <c r="E676" s="34" t="s">
        <v>48</v>
      </c>
      <c r="F676" s="29">
        <f>'прил 4'!G96</f>
        <v>61330</v>
      </c>
      <c r="G676" s="29">
        <f>'прил 4'!H96</f>
        <v>61330</v>
      </c>
      <c r="H676" s="29">
        <f>'прил 4'!I96</f>
        <v>61330</v>
      </c>
      <c r="I676" s="99">
        <f t="shared" si="134"/>
        <v>100</v>
      </c>
    </row>
    <row r="677" spans="1:9" ht="47.25">
      <c r="A677" s="5" t="s">
        <v>1141</v>
      </c>
      <c r="B677" s="22" t="s">
        <v>1076</v>
      </c>
      <c r="C677" s="5" t="s">
        <v>1077</v>
      </c>
      <c r="D677" s="5"/>
      <c r="E677" s="34"/>
      <c r="F677" s="29">
        <f aca="true" t="shared" si="140" ref="F677:H680">F678</f>
        <v>778708</v>
      </c>
      <c r="G677" s="29">
        <f t="shared" si="140"/>
        <v>778708</v>
      </c>
      <c r="H677" s="29">
        <f t="shared" si="140"/>
        <v>0</v>
      </c>
      <c r="I677" s="99">
        <f t="shared" si="134"/>
        <v>100</v>
      </c>
    </row>
    <row r="678" spans="1:9" ht="15.75">
      <c r="A678" s="5" t="s">
        <v>1142</v>
      </c>
      <c r="B678" s="6" t="s">
        <v>552</v>
      </c>
      <c r="C678" s="5" t="s">
        <v>1077</v>
      </c>
      <c r="D678" s="5" t="s">
        <v>554</v>
      </c>
      <c r="E678" s="34"/>
      <c r="F678" s="29">
        <f t="shared" si="140"/>
        <v>778708</v>
      </c>
      <c r="G678" s="29">
        <f t="shared" si="140"/>
        <v>778708</v>
      </c>
      <c r="H678" s="29">
        <f t="shared" si="140"/>
        <v>0</v>
      </c>
      <c r="I678" s="99">
        <f t="shared" si="134"/>
        <v>100</v>
      </c>
    </row>
    <row r="679" spans="1:9" ht="15.75">
      <c r="A679" s="5" t="s">
        <v>1143</v>
      </c>
      <c r="B679" s="6" t="s">
        <v>282</v>
      </c>
      <c r="C679" s="5" t="s">
        <v>1077</v>
      </c>
      <c r="D679" s="5" t="s">
        <v>557</v>
      </c>
      <c r="E679" s="34"/>
      <c r="F679" s="29">
        <f t="shared" si="140"/>
        <v>778708</v>
      </c>
      <c r="G679" s="29">
        <f t="shared" si="140"/>
        <v>778708</v>
      </c>
      <c r="H679" s="29">
        <f t="shared" si="140"/>
        <v>0</v>
      </c>
      <c r="I679" s="99">
        <f t="shared" si="134"/>
        <v>100</v>
      </c>
    </row>
    <row r="680" spans="1:9" ht="47.25">
      <c r="A680" s="5" t="s">
        <v>1144</v>
      </c>
      <c r="B680" s="21" t="s">
        <v>267</v>
      </c>
      <c r="C680" s="5" t="s">
        <v>1077</v>
      </c>
      <c r="D680" s="5" t="s">
        <v>557</v>
      </c>
      <c r="E680" s="34" t="s">
        <v>52</v>
      </c>
      <c r="F680" s="29">
        <f t="shared" si="140"/>
        <v>778708</v>
      </c>
      <c r="G680" s="29">
        <f t="shared" si="140"/>
        <v>778708</v>
      </c>
      <c r="H680" s="29">
        <f t="shared" si="140"/>
        <v>0</v>
      </c>
      <c r="I680" s="99">
        <f t="shared" si="134"/>
        <v>100</v>
      </c>
    </row>
    <row r="681" spans="1:9" ht="15.75">
      <c r="A681" s="5" t="s">
        <v>1145</v>
      </c>
      <c r="B681" s="26" t="s">
        <v>174</v>
      </c>
      <c r="C681" s="5" t="s">
        <v>1077</v>
      </c>
      <c r="D681" s="5" t="s">
        <v>557</v>
      </c>
      <c r="E681" s="34" t="s">
        <v>173</v>
      </c>
      <c r="F681" s="29">
        <v>778708</v>
      </c>
      <c r="G681" s="29">
        <v>778708</v>
      </c>
      <c r="H681" s="29">
        <v>0</v>
      </c>
      <c r="I681" s="99">
        <f t="shared" si="134"/>
        <v>100</v>
      </c>
    </row>
    <row r="682" spans="1:9" ht="116.25" customHeight="1">
      <c r="A682" s="5" t="s">
        <v>1146</v>
      </c>
      <c r="B682" s="78" t="s">
        <v>982</v>
      </c>
      <c r="C682" s="5" t="s">
        <v>979</v>
      </c>
      <c r="D682" s="63"/>
      <c r="E682" s="41"/>
      <c r="F682" s="29">
        <f aca="true" t="shared" si="141" ref="F682:H685">F683</f>
        <v>120420</v>
      </c>
      <c r="G682" s="29">
        <f t="shared" si="141"/>
        <v>120420</v>
      </c>
      <c r="H682" s="29">
        <f t="shared" si="141"/>
        <v>0</v>
      </c>
      <c r="I682" s="99">
        <f t="shared" si="134"/>
        <v>100</v>
      </c>
    </row>
    <row r="683" spans="1:9" ht="15.75">
      <c r="A683" s="5" t="s">
        <v>1147</v>
      </c>
      <c r="B683" s="6" t="s">
        <v>552</v>
      </c>
      <c r="C683" s="5" t="s">
        <v>979</v>
      </c>
      <c r="D683" s="63" t="s">
        <v>554</v>
      </c>
      <c r="E683" s="41"/>
      <c r="F683" s="29">
        <f t="shared" si="141"/>
        <v>120420</v>
      </c>
      <c r="G683" s="29">
        <f t="shared" si="141"/>
        <v>120420</v>
      </c>
      <c r="H683" s="29">
        <f t="shared" si="141"/>
        <v>0</v>
      </c>
      <c r="I683" s="99">
        <f t="shared" si="134"/>
        <v>100</v>
      </c>
    </row>
    <row r="684" spans="1:9" ht="15.75">
      <c r="A684" s="5" t="s">
        <v>1148</v>
      </c>
      <c r="B684" s="6" t="s">
        <v>282</v>
      </c>
      <c r="C684" s="5" t="s">
        <v>979</v>
      </c>
      <c r="D684" s="63" t="s">
        <v>557</v>
      </c>
      <c r="E684" s="41"/>
      <c r="F684" s="29">
        <f t="shared" si="141"/>
        <v>120420</v>
      </c>
      <c r="G684" s="29">
        <f t="shared" si="141"/>
        <v>120420</v>
      </c>
      <c r="H684" s="29">
        <f t="shared" si="141"/>
        <v>0</v>
      </c>
      <c r="I684" s="99">
        <f t="shared" si="134"/>
        <v>100</v>
      </c>
    </row>
    <row r="685" spans="1:9" ht="15.75">
      <c r="A685" s="5" t="s">
        <v>1149</v>
      </c>
      <c r="B685" s="6" t="s">
        <v>980</v>
      </c>
      <c r="C685" s="5" t="s">
        <v>979</v>
      </c>
      <c r="D685" s="63" t="s">
        <v>557</v>
      </c>
      <c r="E685" s="41" t="s">
        <v>977</v>
      </c>
      <c r="F685" s="29">
        <f t="shared" si="141"/>
        <v>120420</v>
      </c>
      <c r="G685" s="29">
        <f t="shared" si="141"/>
        <v>120420</v>
      </c>
      <c r="H685" s="29">
        <f t="shared" si="141"/>
        <v>0</v>
      </c>
      <c r="I685" s="99">
        <f t="shared" si="134"/>
        <v>100</v>
      </c>
    </row>
    <row r="686" spans="1:9" ht="15.75">
      <c r="A686" s="5" t="s">
        <v>1150</v>
      </c>
      <c r="B686" s="6" t="s">
        <v>981</v>
      </c>
      <c r="C686" s="5" t="s">
        <v>979</v>
      </c>
      <c r="D686" s="63" t="s">
        <v>557</v>
      </c>
      <c r="E686" s="41" t="s">
        <v>978</v>
      </c>
      <c r="F686" s="29">
        <f>'прил 4'!G557</f>
        <v>120420</v>
      </c>
      <c r="G686" s="29">
        <f>'прил 4'!H557</f>
        <v>120420</v>
      </c>
      <c r="H686" s="29">
        <f>'прил 4'!I557</f>
        <v>0</v>
      </c>
      <c r="I686" s="99">
        <f t="shared" si="134"/>
        <v>100</v>
      </c>
    </row>
    <row r="687" spans="1:9" ht="63">
      <c r="A687" s="5" t="s">
        <v>1151</v>
      </c>
      <c r="B687" s="78" t="s">
        <v>985</v>
      </c>
      <c r="C687" s="5" t="s">
        <v>984</v>
      </c>
      <c r="D687" s="63"/>
      <c r="E687" s="41"/>
      <c r="F687" s="29">
        <f aca="true" t="shared" si="142" ref="F687:H690">F688</f>
        <v>3458288</v>
      </c>
      <c r="G687" s="29">
        <f t="shared" si="142"/>
        <v>3418298</v>
      </c>
      <c r="H687" s="29">
        <f t="shared" si="142"/>
        <v>0</v>
      </c>
      <c r="I687" s="99">
        <f t="shared" si="134"/>
        <v>98.84364749263219</v>
      </c>
    </row>
    <row r="688" spans="1:9" ht="15.75">
      <c r="A688" s="5" t="s">
        <v>1152</v>
      </c>
      <c r="B688" s="6" t="s">
        <v>552</v>
      </c>
      <c r="C688" s="5" t="s">
        <v>984</v>
      </c>
      <c r="D688" s="63" t="s">
        <v>554</v>
      </c>
      <c r="E688" s="41"/>
      <c r="F688" s="29">
        <f t="shared" si="142"/>
        <v>3458288</v>
      </c>
      <c r="G688" s="29">
        <f t="shared" si="142"/>
        <v>3418298</v>
      </c>
      <c r="H688" s="29">
        <f t="shared" si="142"/>
        <v>0</v>
      </c>
      <c r="I688" s="99">
        <f t="shared" si="134"/>
        <v>98.84364749263219</v>
      </c>
    </row>
    <row r="689" spans="1:9" ht="15.75">
      <c r="A689" s="5" t="s">
        <v>1153</v>
      </c>
      <c r="B689" s="6" t="s">
        <v>282</v>
      </c>
      <c r="C689" s="5" t="s">
        <v>984</v>
      </c>
      <c r="D689" s="63" t="s">
        <v>557</v>
      </c>
      <c r="E689" s="41"/>
      <c r="F689" s="29">
        <f t="shared" si="142"/>
        <v>3458288</v>
      </c>
      <c r="G689" s="29">
        <f t="shared" si="142"/>
        <v>3418298</v>
      </c>
      <c r="H689" s="29">
        <f t="shared" si="142"/>
        <v>0</v>
      </c>
      <c r="I689" s="99">
        <f t="shared" si="134"/>
        <v>98.84364749263219</v>
      </c>
    </row>
    <row r="690" spans="1:9" ht="48.75" customHeight="1">
      <c r="A690" s="5" t="s">
        <v>1154</v>
      </c>
      <c r="B690" s="6" t="s">
        <v>898</v>
      </c>
      <c r="C690" s="5" t="s">
        <v>984</v>
      </c>
      <c r="D690" s="63" t="s">
        <v>557</v>
      </c>
      <c r="E690" s="41" t="s">
        <v>52</v>
      </c>
      <c r="F690" s="29">
        <f t="shared" si="142"/>
        <v>3458288</v>
      </c>
      <c r="G690" s="29">
        <f t="shared" si="142"/>
        <v>3418298</v>
      </c>
      <c r="H690" s="29">
        <f t="shared" si="142"/>
        <v>0</v>
      </c>
      <c r="I690" s="99">
        <f t="shared" si="134"/>
        <v>98.84364749263219</v>
      </c>
    </row>
    <row r="691" spans="1:9" ht="15.75">
      <c r="A691" s="5" t="s">
        <v>1155</v>
      </c>
      <c r="B691" s="26" t="s">
        <v>174</v>
      </c>
      <c r="C691" s="5" t="s">
        <v>984</v>
      </c>
      <c r="D691" s="63" t="s">
        <v>557</v>
      </c>
      <c r="E691" s="41" t="s">
        <v>173</v>
      </c>
      <c r="F691" s="29">
        <f>'прил 4'!G581</f>
        <v>3458288</v>
      </c>
      <c r="G691" s="29">
        <f>'прил 4'!H581</f>
        <v>3418298</v>
      </c>
      <c r="H691" s="29">
        <f>'прил 4'!I581</f>
        <v>0</v>
      </c>
      <c r="I691" s="99">
        <f t="shared" si="134"/>
        <v>98.84364749263219</v>
      </c>
    </row>
    <row r="692" spans="1:9" ht="81" customHeight="1">
      <c r="A692" s="5" t="s">
        <v>1156</v>
      </c>
      <c r="B692" s="78" t="s">
        <v>976</v>
      </c>
      <c r="C692" s="5" t="s">
        <v>974</v>
      </c>
      <c r="D692" s="63"/>
      <c r="E692" s="41"/>
      <c r="F692" s="29">
        <f aca="true" t="shared" si="143" ref="F692:H695">F693</f>
        <v>750000</v>
      </c>
      <c r="G692" s="29">
        <f t="shared" si="143"/>
        <v>750000</v>
      </c>
      <c r="H692" s="29">
        <f t="shared" si="143"/>
        <v>0</v>
      </c>
      <c r="I692" s="99">
        <f t="shared" si="134"/>
        <v>100</v>
      </c>
    </row>
    <row r="693" spans="1:9" ht="15.75">
      <c r="A693" s="5" t="s">
        <v>1157</v>
      </c>
      <c r="B693" s="6" t="s">
        <v>552</v>
      </c>
      <c r="C693" s="5" t="s">
        <v>974</v>
      </c>
      <c r="D693" s="63" t="s">
        <v>554</v>
      </c>
      <c r="E693" s="41"/>
      <c r="F693" s="29">
        <f t="shared" si="143"/>
        <v>750000</v>
      </c>
      <c r="G693" s="29">
        <f t="shared" si="143"/>
        <v>750000</v>
      </c>
      <c r="H693" s="29">
        <f t="shared" si="143"/>
        <v>0</v>
      </c>
      <c r="I693" s="99">
        <f t="shared" si="134"/>
        <v>100</v>
      </c>
    </row>
    <row r="694" spans="1:9" ht="15.75">
      <c r="A694" s="5" t="s">
        <v>1158</v>
      </c>
      <c r="B694" s="6" t="s">
        <v>282</v>
      </c>
      <c r="C694" s="5" t="s">
        <v>974</v>
      </c>
      <c r="D694" s="63" t="s">
        <v>557</v>
      </c>
      <c r="E694" s="41"/>
      <c r="F694" s="29">
        <f t="shared" si="143"/>
        <v>750000</v>
      </c>
      <c r="G694" s="29">
        <f t="shared" si="143"/>
        <v>750000</v>
      </c>
      <c r="H694" s="29">
        <f t="shared" si="143"/>
        <v>0</v>
      </c>
      <c r="I694" s="99">
        <f t="shared" si="134"/>
        <v>100</v>
      </c>
    </row>
    <row r="695" spans="1:9" ht="15.75">
      <c r="A695" s="5" t="s">
        <v>1159</v>
      </c>
      <c r="B695" s="6" t="s">
        <v>545</v>
      </c>
      <c r="C695" s="5" t="s">
        <v>974</v>
      </c>
      <c r="D695" s="63" t="s">
        <v>557</v>
      </c>
      <c r="E695" s="41" t="s">
        <v>157</v>
      </c>
      <c r="F695" s="29">
        <f t="shared" si="143"/>
        <v>750000</v>
      </c>
      <c r="G695" s="29">
        <f t="shared" si="143"/>
        <v>750000</v>
      </c>
      <c r="H695" s="29">
        <f t="shared" si="143"/>
        <v>0</v>
      </c>
      <c r="I695" s="99">
        <f t="shared" si="134"/>
        <v>100</v>
      </c>
    </row>
    <row r="696" spans="1:9" ht="15.75">
      <c r="A696" s="5" t="s">
        <v>1160</v>
      </c>
      <c r="B696" s="6" t="s">
        <v>975</v>
      </c>
      <c r="C696" s="5" t="s">
        <v>974</v>
      </c>
      <c r="D696" s="63" t="s">
        <v>557</v>
      </c>
      <c r="E696" s="41" t="s">
        <v>973</v>
      </c>
      <c r="F696" s="29">
        <f>'прил 4'!G545</f>
        <v>750000</v>
      </c>
      <c r="G696" s="29">
        <f>'прил 4'!H545</f>
        <v>750000</v>
      </c>
      <c r="H696" s="29">
        <f>'прил 4'!I545</f>
        <v>0</v>
      </c>
      <c r="I696" s="99">
        <f t="shared" si="134"/>
        <v>100</v>
      </c>
    </row>
    <row r="697" spans="1:9" s="69" customFormat="1" ht="15.75">
      <c r="A697" s="5" t="s">
        <v>1173</v>
      </c>
      <c r="B697" s="32" t="s">
        <v>806</v>
      </c>
      <c r="C697" s="31" t="s">
        <v>678</v>
      </c>
      <c r="D697" s="31"/>
      <c r="E697" s="35"/>
      <c r="F697" s="97">
        <f>F698</f>
        <v>1697383</v>
      </c>
      <c r="G697" s="97">
        <f>G698</f>
        <v>1697383</v>
      </c>
      <c r="H697" s="97">
        <f>H698</f>
        <v>710600</v>
      </c>
      <c r="I697" s="99">
        <f t="shared" si="134"/>
        <v>100</v>
      </c>
    </row>
    <row r="698" spans="1:9" ht="48" customHeight="1">
      <c r="A698" s="5" t="s">
        <v>1174</v>
      </c>
      <c r="B698" s="6" t="s">
        <v>679</v>
      </c>
      <c r="C698" s="5" t="s">
        <v>680</v>
      </c>
      <c r="D698" s="5"/>
      <c r="E698" s="34"/>
      <c r="F698" s="29">
        <f>F699+F703</f>
        <v>1697383</v>
      </c>
      <c r="G698" s="29">
        <f>G699+G703</f>
        <v>1697383</v>
      </c>
      <c r="H698" s="29">
        <f>H699+H703</f>
        <v>710600</v>
      </c>
      <c r="I698" s="99">
        <f t="shared" si="134"/>
        <v>100</v>
      </c>
    </row>
    <row r="699" spans="1:9" ht="66.75" customHeight="1">
      <c r="A699" s="5" t="s">
        <v>1175</v>
      </c>
      <c r="B699" s="6" t="s">
        <v>91</v>
      </c>
      <c r="C699" s="5" t="s">
        <v>680</v>
      </c>
      <c r="D699" s="5" t="s">
        <v>92</v>
      </c>
      <c r="E699" s="34"/>
      <c r="F699" s="29">
        <f aca="true" t="shared" si="144" ref="F699:H701">F700</f>
        <v>1169522.29</v>
      </c>
      <c r="G699" s="29">
        <f t="shared" si="144"/>
        <v>1169522.29</v>
      </c>
      <c r="H699" s="29">
        <f t="shared" si="144"/>
        <v>710600</v>
      </c>
      <c r="I699" s="99">
        <f t="shared" si="134"/>
        <v>100</v>
      </c>
    </row>
    <row r="700" spans="1:9" ht="31.5">
      <c r="A700" s="5" t="s">
        <v>1176</v>
      </c>
      <c r="B700" s="6" t="s">
        <v>93</v>
      </c>
      <c r="C700" s="5" t="s">
        <v>680</v>
      </c>
      <c r="D700" s="5" t="s">
        <v>94</v>
      </c>
      <c r="E700" s="34"/>
      <c r="F700" s="29">
        <f t="shared" si="144"/>
        <v>1169522.29</v>
      </c>
      <c r="G700" s="29">
        <f t="shared" si="144"/>
        <v>1169522.29</v>
      </c>
      <c r="H700" s="29">
        <f t="shared" si="144"/>
        <v>710600</v>
      </c>
      <c r="I700" s="99">
        <f t="shared" si="134"/>
        <v>100</v>
      </c>
    </row>
    <row r="701" spans="1:9" ht="15.75">
      <c r="A701" s="5" t="s">
        <v>1177</v>
      </c>
      <c r="B701" s="6" t="s">
        <v>90</v>
      </c>
      <c r="C701" s="5" t="s">
        <v>680</v>
      </c>
      <c r="D701" s="5" t="s">
        <v>94</v>
      </c>
      <c r="E701" s="34" t="s">
        <v>146</v>
      </c>
      <c r="F701" s="29">
        <f t="shared" si="144"/>
        <v>1169522.29</v>
      </c>
      <c r="G701" s="29">
        <f t="shared" si="144"/>
        <v>1169522.29</v>
      </c>
      <c r="H701" s="29">
        <f t="shared" si="144"/>
        <v>710600</v>
      </c>
      <c r="I701" s="99">
        <f t="shared" si="134"/>
        <v>100</v>
      </c>
    </row>
    <row r="702" spans="1:9" ht="43.5" customHeight="1">
      <c r="A702" s="5" t="s">
        <v>1178</v>
      </c>
      <c r="B702" s="6" t="s">
        <v>484</v>
      </c>
      <c r="C702" s="5" t="s">
        <v>680</v>
      </c>
      <c r="D702" s="5" t="s">
        <v>94</v>
      </c>
      <c r="E702" s="34" t="s">
        <v>154</v>
      </c>
      <c r="F702" s="29">
        <f>'прил 4'!G476</f>
        <v>1169522.29</v>
      </c>
      <c r="G702" s="29">
        <f>'прил 4'!H476</f>
        <v>1169522.29</v>
      </c>
      <c r="H702" s="29">
        <f>'прил 4'!I476</f>
        <v>710600</v>
      </c>
      <c r="I702" s="99">
        <f t="shared" si="134"/>
        <v>100</v>
      </c>
    </row>
    <row r="703" spans="1:9" ht="31.5">
      <c r="A703" s="5" t="s">
        <v>1179</v>
      </c>
      <c r="B703" s="6" t="s">
        <v>268</v>
      </c>
      <c r="C703" s="5" t="s">
        <v>680</v>
      </c>
      <c r="D703" s="63" t="s">
        <v>95</v>
      </c>
      <c r="E703" s="41"/>
      <c r="F703" s="29">
        <f aca="true" t="shared" si="145" ref="F703:H705">F704</f>
        <v>527860.71</v>
      </c>
      <c r="G703" s="29">
        <f t="shared" si="145"/>
        <v>527860.71</v>
      </c>
      <c r="H703" s="29">
        <f t="shared" si="145"/>
        <v>0</v>
      </c>
      <c r="I703" s="99">
        <f t="shared" si="134"/>
        <v>100</v>
      </c>
    </row>
    <row r="704" spans="1:9" ht="31.5">
      <c r="A704" s="5" t="s">
        <v>1180</v>
      </c>
      <c r="B704" s="6" t="s">
        <v>96</v>
      </c>
      <c r="C704" s="5" t="s">
        <v>680</v>
      </c>
      <c r="D704" s="63" t="s">
        <v>97</v>
      </c>
      <c r="E704" s="41"/>
      <c r="F704" s="29">
        <f t="shared" si="145"/>
        <v>527860.71</v>
      </c>
      <c r="G704" s="29">
        <f t="shared" si="145"/>
        <v>527860.71</v>
      </c>
      <c r="H704" s="29">
        <f t="shared" si="145"/>
        <v>0</v>
      </c>
      <c r="I704" s="99">
        <f t="shared" si="134"/>
        <v>100</v>
      </c>
    </row>
    <row r="705" spans="1:9" ht="15.75">
      <c r="A705" s="5" t="s">
        <v>1181</v>
      </c>
      <c r="B705" s="6" t="s">
        <v>90</v>
      </c>
      <c r="C705" s="5" t="s">
        <v>680</v>
      </c>
      <c r="D705" s="63" t="s">
        <v>97</v>
      </c>
      <c r="E705" s="34" t="s">
        <v>146</v>
      </c>
      <c r="F705" s="29">
        <f t="shared" si="145"/>
        <v>527860.71</v>
      </c>
      <c r="G705" s="29">
        <f t="shared" si="145"/>
        <v>527860.71</v>
      </c>
      <c r="H705" s="29">
        <f t="shared" si="145"/>
        <v>0</v>
      </c>
      <c r="I705" s="99">
        <f t="shared" si="134"/>
        <v>100</v>
      </c>
    </row>
    <row r="706" spans="1:9" ht="47.25">
      <c r="A706" s="5" t="s">
        <v>1182</v>
      </c>
      <c r="B706" s="6" t="s">
        <v>484</v>
      </c>
      <c r="C706" s="5" t="s">
        <v>680</v>
      </c>
      <c r="D706" s="63" t="s">
        <v>97</v>
      </c>
      <c r="E706" s="34" t="s">
        <v>154</v>
      </c>
      <c r="F706" s="29">
        <f>'прил 4'!G478</f>
        <v>527860.71</v>
      </c>
      <c r="G706" s="29">
        <f>'прил 4'!H478</f>
        <v>527860.71</v>
      </c>
      <c r="H706" s="29">
        <f>'прил 4'!I478</f>
        <v>0</v>
      </c>
      <c r="I706" s="99">
        <f t="shared" si="134"/>
        <v>100</v>
      </c>
    </row>
    <row r="707" spans="1:9" ht="15.75">
      <c r="A707" s="5" t="s">
        <v>1183</v>
      </c>
      <c r="B707" s="40" t="s">
        <v>481</v>
      </c>
      <c r="C707" s="41"/>
      <c r="D707" s="41"/>
      <c r="E707" s="41"/>
      <c r="F707" s="29">
        <v>0</v>
      </c>
      <c r="G707" s="98">
        <f>'прил 4'!H588</f>
        <v>0</v>
      </c>
      <c r="H707" s="98">
        <f>'прил 4'!I588</f>
        <v>25300000</v>
      </c>
      <c r="I707" s="99"/>
    </row>
    <row r="708" spans="1:9" s="50" customFormat="1" ht="15.75">
      <c r="A708" s="15" t="s">
        <v>1184</v>
      </c>
      <c r="B708" s="42" t="s">
        <v>558</v>
      </c>
      <c r="C708" s="34"/>
      <c r="D708" s="34"/>
      <c r="E708" s="34"/>
      <c r="F708" s="38">
        <f>F11+F36+F60+F82+F311+F396+F426+F433+F460+F487+F499+F520+F527+F707+F29</f>
        <v>1142954718.39</v>
      </c>
      <c r="G708" s="38">
        <f>G11+G36+G60+G82+G311+G396+G426+G433+G460+G487+G499+G520+G527+G707+G29</f>
        <v>1135338913.94</v>
      </c>
      <c r="H708" s="38" t="e">
        <f>H11+H36+H60+H82+H311+H396+H426+H433+H460+H487+H499+H520+H527+H707+H29</f>
        <v>#REF!</v>
      </c>
      <c r="I708" s="100">
        <f t="shared" si="134"/>
        <v>99.33367400060014</v>
      </c>
    </row>
    <row r="709" spans="1:6" s="50" customFormat="1" ht="15.75">
      <c r="A709" s="52"/>
      <c r="B709" s="53"/>
      <c r="C709" s="54"/>
      <c r="D709" s="54"/>
      <c r="E709" s="54"/>
      <c r="F709" s="51"/>
    </row>
    <row r="710" spans="1:6" s="50" customFormat="1" ht="15.75">
      <c r="A710" s="52"/>
      <c r="B710" s="53"/>
      <c r="C710" s="54"/>
      <c r="D710" s="54"/>
      <c r="E710" s="54"/>
      <c r="F710" s="51"/>
    </row>
    <row r="711" spans="1:6" s="50" customFormat="1" ht="15.75">
      <c r="A711" s="52"/>
      <c r="B711" s="53"/>
      <c r="C711" s="54"/>
      <c r="D711" s="54"/>
      <c r="E711" s="54"/>
      <c r="F711" s="51"/>
    </row>
    <row r="712" spans="1:6" s="50" customFormat="1" ht="15.75">
      <c r="A712" s="52"/>
      <c r="B712" s="53"/>
      <c r="C712" s="54"/>
      <c r="D712" s="54"/>
      <c r="E712" s="54"/>
      <c r="F712" s="51"/>
    </row>
    <row r="713" spans="1:6" s="50" customFormat="1" ht="15.75">
      <c r="A713" s="52"/>
      <c r="B713" s="53"/>
      <c r="C713" s="54"/>
      <c r="D713" s="54"/>
      <c r="E713" s="54"/>
      <c r="F713" s="51"/>
    </row>
    <row r="714" spans="1:6" s="50" customFormat="1" ht="15.75">
      <c r="A714" s="52"/>
      <c r="B714" s="53"/>
      <c r="C714" s="54"/>
      <c r="D714" s="54"/>
      <c r="E714" s="54"/>
      <c r="F714" s="51"/>
    </row>
    <row r="715" spans="1:6" s="50" customFormat="1" ht="15.75">
      <c r="A715" s="52"/>
      <c r="B715" s="53"/>
      <c r="C715" s="54"/>
      <c r="D715" s="54"/>
      <c r="E715" s="54"/>
      <c r="F715" s="51"/>
    </row>
    <row r="716" spans="1:6" s="50" customFormat="1" ht="15.75">
      <c r="A716" s="52"/>
      <c r="B716" s="53"/>
      <c r="C716" s="54"/>
      <c r="D716" s="54"/>
      <c r="E716" s="54"/>
      <c r="F716" s="51"/>
    </row>
    <row r="717" spans="1:6" s="50" customFormat="1" ht="15.75">
      <c r="A717" s="52"/>
      <c r="B717" s="53"/>
      <c r="C717" s="54"/>
      <c r="D717" s="54"/>
      <c r="E717" s="54"/>
      <c r="F717" s="51"/>
    </row>
    <row r="718" spans="1:6" s="50" customFormat="1" ht="15.75">
      <c r="A718" s="52"/>
      <c r="B718" s="53"/>
      <c r="C718" s="54"/>
      <c r="D718" s="54"/>
      <c r="E718" s="54"/>
      <c r="F718" s="51"/>
    </row>
    <row r="719" spans="1:6" s="50" customFormat="1" ht="15.75">
      <c r="A719" s="52"/>
      <c r="B719" s="53"/>
      <c r="C719" s="54"/>
      <c r="D719" s="54"/>
      <c r="E719" s="54"/>
      <c r="F719" s="51"/>
    </row>
    <row r="720" spans="1:6" s="50" customFormat="1" ht="15.75">
      <c r="A720" s="52"/>
      <c r="B720" s="53"/>
      <c r="C720" s="54"/>
      <c r="D720" s="54"/>
      <c r="E720" s="54"/>
      <c r="F720" s="51"/>
    </row>
    <row r="721" spans="1:6" s="50" customFormat="1" ht="15.75">
      <c r="A721" s="52"/>
      <c r="B721" s="53"/>
      <c r="C721" s="54"/>
      <c r="D721" s="54"/>
      <c r="E721" s="54"/>
      <c r="F721" s="51"/>
    </row>
    <row r="722" spans="1:6" s="50" customFormat="1" ht="15.75">
      <c r="A722" s="52"/>
      <c r="B722" s="53"/>
      <c r="C722" s="54"/>
      <c r="D722" s="54"/>
      <c r="E722" s="54"/>
      <c r="F722" s="51"/>
    </row>
    <row r="723" spans="1:6" s="50" customFormat="1" ht="15.75">
      <c r="A723" s="52"/>
      <c r="B723" s="53"/>
      <c r="C723" s="54"/>
      <c r="D723" s="54"/>
      <c r="E723" s="54"/>
      <c r="F723" s="51"/>
    </row>
    <row r="724" spans="1:6" s="50" customFormat="1" ht="15.75">
      <c r="A724" s="52"/>
      <c r="B724" s="53"/>
      <c r="C724" s="54"/>
      <c r="D724" s="54"/>
      <c r="E724" s="54"/>
      <c r="F724" s="51"/>
    </row>
    <row r="725" spans="1:6" s="50" customFormat="1" ht="15.75">
      <c r="A725" s="52"/>
      <c r="B725" s="53"/>
      <c r="C725" s="54"/>
      <c r="D725" s="54"/>
      <c r="E725" s="54"/>
      <c r="F725" s="51"/>
    </row>
  </sheetData>
  <sheetProtection/>
  <mergeCells count="1">
    <mergeCell ref="A6:I6"/>
  </mergeCells>
  <printOptions/>
  <pageMargins left="1.1811023622047245" right="0.3937007874015748" top="0.3937007874015748" bottom="0.3937007874015748" header="0.3937007874015748" footer="0.3937007874015748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ShekhavtsovaDA</cp:lastModifiedBy>
  <cp:lastPrinted>2023-03-31T03:18:43Z</cp:lastPrinted>
  <dcterms:created xsi:type="dcterms:W3CDTF">2007-10-12T08:23:45Z</dcterms:created>
  <dcterms:modified xsi:type="dcterms:W3CDTF">2023-07-13T01:42:52Z</dcterms:modified>
  <cp:category/>
  <cp:version/>
  <cp:contentType/>
  <cp:contentStatus/>
</cp:coreProperties>
</file>